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683" activeTab="0"/>
  </bookViews>
  <sheets>
    <sheet name="INCOME STAT" sheetId="1" r:id="rId1"/>
    <sheet name="BSHEET" sheetId="2" r:id="rId2"/>
    <sheet name="EQUITY" sheetId="3" r:id="rId3"/>
    <sheet name="CFLOW" sheetId="4" r:id="rId4"/>
    <sheet name="NOTES" sheetId="5" r:id="rId5"/>
  </sheets>
  <definedNames>
    <definedName name="_xlnm.Print_Area" localSheetId="0">'INCOME STAT'!$A$1:$M$62</definedName>
    <definedName name="_xlnm.Print_Area" localSheetId="4">'NOTES'!$A$1:$L$260</definedName>
  </definedNames>
  <calcPr fullCalcOnLoad="1"/>
</workbook>
</file>

<file path=xl/sharedStrings.xml><?xml version="1.0" encoding="utf-8"?>
<sst xmlns="http://schemas.openxmlformats.org/spreadsheetml/2006/main" count="527" uniqueCount="388">
  <si>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</si>
  <si>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</si>
  <si>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</si>
  <si>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</si>
  <si>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</si>
  <si>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</si>
  <si>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</si>
  <si>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</si>
  <si>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 xml:space="preserve">1 (a) </t>
  </si>
  <si>
    <t xml:space="preserve">  (b)</t>
  </si>
  <si>
    <t xml:space="preserve">  (c)</t>
  </si>
  <si>
    <t>Investment income</t>
  </si>
  <si>
    <t>2 (a)</t>
  </si>
  <si>
    <t>Depreciation and amortisation</t>
  </si>
  <si>
    <t xml:space="preserve">  (d)    Exceptional items</t>
  </si>
  <si>
    <t xml:space="preserve">  (e)</t>
  </si>
  <si>
    <t xml:space="preserve">  (f)</t>
  </si>
  <si>
    <t xml:space="preserve">  (g)</t>
  </si>
  <si>
    <t xml:space="preserve">  (h)</t>
  </si>
  <si>
    <t xml:space="preserve">  (i)</t>
  </si>
  <si>
    <t xml:space="preserve">  (j)</t>
  </si>
  <si>
    <t xml:space="preserve">  (k)</t>
  </si>
  <si>
    <t>(i)   Extraordinary items</t>
  </si>
  <si>
    <t xml:space="preserve">  (l)</t>
  </si>
  <si>
    <t>members of the company</t>
  </si>
  <si>
    <t>3 (a)</t>
  </si>
  <si>
    <t>AS AT</t>
  </si>
  <si>
    <t>CURRENT</t>
  </si>
  <si>
    <t>PRECEDING</t>
  </si>
  <si>
    <t>FINANCIAL</t>
  </si>
  <si>
    <t>YEAR END</t>
  </si>
  <si>
    <t xml:space="preserve">   Reserves </t>
  </si>
  <si>
    <t>(iii) Extraordinary items attributable to members of the company</t>
  </si>
  <si>
    <t>Preceding</t>
  </si>
  <si>
    <t xml:space="preserve">                       CUMULATIVE</t>
  </si>
  <si>
    <t>Due from associated companies</t>
  </si>
  <si>
    <t>Due from directors</t>
  </si>
  <si>
    <t>Due to directors</t>
  </si>
  <si>
    <t>Short term borrowings</t>
  </si>
  <si>
    <t>Provision for taxation</t>
  </si>
  <si>
    <t xml:space="preserve">            INDIVIDUAL</t>
  </si>
  <si>
    <t>Inventories</t>
  </si>
  <si>
    <t>Trade receivables</t>
  </si>
  <si>
    <t>Cash and bank balances</t>
  </si>
  <si>
    <t>Trade payables</t>
  </si>
  <si>
    <t>Other payables and accrued expenses</t>
  </si>
  <si>
    <t>Other receivables, deposits &amp; prepayments</t>
  </si>
  <si>
    <t>Revenue</t>
  </si>
  <si>
    <t>Profit/(loss)  before finance cost, depreciation and</t>
  </si>
  <si>
    <t>amortisation, exceptional items, income tax, minority</t>
  </si>
  <si>
    <t xml:space="preserve">Profit/(loss) before income tax, minority interests </t>
  </si>
  <si>
    <t>and extraordinary items</t>
  </si>
  <si>
    <t>Share of profits and losses of associated companies</t>
  </si>
  <si>
    <t xml:space="preserve">Profit/(loss) before income tax, minority interests and </t>
  </si>
  <si>
    <t>extraordinary items</t>
  </si>
  <si>
    <t>Income tax</t>
  </si>
  <si>
    <t>Pre-acquisition profit/(loss), if applicable</t>
  </si>
  <si>
    <t>Net profit/(loss) from ordinary activities attributable to</t>
  </si>
  <si>
    <t xml:space="preserve">  (m)</t>
  </si>
  <si>
    <t>Net profit/(loss) attributable to members of the company</t>
  </si>
  <si>
    <t xml:space="preserve">Loss per share based on 2(m) above </t>
  </si>
  <si>
    <t xml:space="preserve">   Share capital</t>
  </si>
  <si>
    <t>Share premium</t>
  </si>
  <si>
    <t>Reserve on consolidation</t>
  </si>
  <si>
    <t>Exchange reserve</t>
  </si>
  <si>
    <t>Accumulated losses</t>
  </si>
  <si>
    <t>Other income including interest income</t>
  </si>
  <si>
    <t>interests and extraordinary items</t>
  </si>
  <si>
    <t>(ii) Less minority interests</t>
  </si>
  <si>
    <t>(i)  Profit/(loss) after income tax before deducting minority interests</t>
  </si>
  <si>
    <t>(ii)  Less minority interests</t>
  </si>
  <si>
    <t>Fixed deposits with licensed banks</t>
  </si>
  <si>
    <t>Property development projects</t>
  </si>
  <si>
    <t>CONDENSED CONSOLIDATED STATEMENT OF CHANGES IN EQUITY - UNAUDITED</t>
  </si>
  <si>
    <t xml:space="preserve">Share </t>
  </si>
  <si>
    <t>Share</t>
  </si>
  <si>
    <t>Reserve on</t>
  </si>
  <si>
    <t xml:space="preserve">Exchange </t>
  </si>
  <si>
    <t xml:space="preserve">Accumulated </t>
  </si>
  <si>
    <t>Capital</t>
  </si>
  <si>
    <t>Premium</t>
  </si>
  <si>
    <t>Consolidation</t>
  </si>
  <si>
    <t>Reserve</t>
  </si>
  <si>
    <t>Losses</t>
  </si>
  <si>
    <t>Total</t>
  </si>
  <si>
    <t>CONDENSED CONSOLIDATED BALANCE SHEET - UNAUDITED</t>
  </si>
  <si>
    <t xml:space="preserve"> Property, plant and equipment</t>
  </si>
  <si>
    <t xml:space="preserve"> Investment properties</t>
  </si>
  <si>
    <t xml:space="preserve"> Investment in associated companies</t>
  </si>
  <si>
    <t xml:space="preserve"> Long term investments</t>
  </si>
  <si>
    <t xml:space="preserve"> Goodwill on consolidation</t>
  </si>
  <si>
    <t xml:space="preserve"> Property development projects - non current</t>
  </si>
  <si>
    <t xml:space="preserve"> Current assets</t>
  </si>
  <si>
    <t xml:space="preserve"> Current liabilities</t>
  </si>
  <si>
    <t xml:space="preserve"> Shareholders' fund</t>
  </si>
  <si>
    <t xml:space="preserve"> Minority interests</t>
  </si>
  <si>
    <t>Net tangible assets per share (sen)</t>
  </si>
  <si>
    <t>CONDENSED CONSOLIDATED CASH FLOW STATEMENT - UNAUDITED</t>
  </si>
  <si>
    <t>Adjustment for :</t>
  </si>
  <si>
    <t>Operating profit before changes in working capital</t>
  </si>
  <si>
    <t xml:space="preserve"> Net change in current assets</t>
  </si>
  <si>
    <t xml:space="preserve"> Net change in current liabilities</t>
  </si>
  <si>
    <t xml:space="preserve"> Taxation paid</t>
  </si>
  <si>
    <t>Net cash generated fromm operating activities</t>
  </si>
  <si>
    <t>Net cash flows from investing activities</t>
  </si>
  <si>
    <t>Net cash flows from financing activities</t>
  </si>
  <si>
    <t>Net change in cash and cash equivalents</t>
  </si>
  <si>
    <t>Cash and cash equivalents at 1 January</t>
  </si>
  <si>
    <t>Cash and cash equivalents comprise of:</t>
  </si>
  <si>
    <t xml:space="preserve"> Cash and bank balances</t>
  </si>
  <si>
    <t xml:space="preserve"> Fixed deposits with licensed banks</t>
  </si>
  <si>
    <t xml:space="preserve"> Bank overdrafts</t>
  </si>
  <si>
    <t>(The Condensed Consolidated Income Statement should be read in conjunction with the Annual Financial Statement  for the year ended</t>
  </si>
  <si>
    <t>NOTES TO THE QUARTERLY REPORT ON CONSOLIDATED RESULTS</t>
  </si>
  <si>
    <t>Basis of preparation</t>
  </si>
  <si>
    <t>The interim financial report is unaudited and has been prepared in compliance with MASB 26, Interim</t>
  </si>
  <si>
    <t xml:space="preserve">The interim financial report should be read in conjunction with the audited financial statements of the </t>
  </si>
  <si>
    <t>The accounting policies and methods of computation adopted by the Group in this interim financial report</t>
  </si>
  <si>
    <t>financial period.</t>
  </si>
  <si>
    <t>Taxation</t>
  </si>
  <si>
    <t>Sale of unquoted investments and properties</t>
  </si>
  <si>
    <t>There were no profit on sale of investments or properties for the current financial period.</t>
  </si>
  <si>
    <t>Particulars of purchase or disposal of quoted investments</t>
  </si>
  <si>
    <t>There were no sales or purchases of quoted securities during the period.</t>
  </si>
  <si>
    <t>Changes in the composition of the Group</t>
  </si>
  <si>
    <t>Status of Corporate proposals announced but not completed</t>
  </si>
  <si>
    <t>Issuance or repayment of debt/equity securities</t>
  </si>
  <si>
    <t>Group Borrowings</t>
  </si>
  <si>
    <t>Secured</t>
  </si>
  <si>
    <t>Unsecured</t>
  </si>
  <si>
    <t>a) Short term borrowings</t>
  </si>
  <si>
    <t xml:space="preserve">     Bank overdraft</t>
  </si>
  <si>
    <t xml:space="preserve">     Term loans</t>
  </si>
  <si>
    <t xml:space="preserve">     Revolving credits</t>
  </si>
  <si>
    <t xml:space="preserve">     Trust receipts and bankers' acceptance</t>
  </si>
  <si>
    <t xml:space="preserve">     Hire purchase creditors</t>
  </si>
  <si>
    <t>b) Long term borrowings</t>
  </si>
  <si>
    <t xml:space="preserve">     Hire purchase creditors </t>
  </si>
  <si>
    <t xml:space="preserve">     Total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</si>
  <si>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</si>
  <si>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</si>
  <si>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</si>
  <si>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</si>
  <si>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Segmental Reporting</t>
  </si>
  <si>
    <t xml:space="preserve">Explanatory comments on any material change in the profit before taxation for the quarter reported on </t>
  </si>
  <si>
    <t>as compared with the immediate preceding quarter</t>
  </si>
  <si>
    <t>Increase/</t>
  </si>
  <si>
    <t>(Decrease)</t>
  </si>
  <si>
    <t xml:space="preserve">             %</t>
  </si>
  <si>
    <t>Performance review</t>
  </si>
  <si>
    <t>Subsequent event</t>
  </si>
  <si>
    <t>Comment on seasonality or cyclicality of operations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</si>
  <si>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</si>
  <si>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</si>
  <si>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</si>
  <si>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</si>
  <si>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Net gain not recognised in the income statement:</t>
  </si>
  <si>
    <t>(The Condensed Consolidated Statement of Changes in Equity should be read in conjunction with the Annual Financial</t>
  </si>
  <si>
    <t xml:space="preserve"> Exchange gain on translation of net investment</t>
  </si>
  <si>
    <t xml:space="preserve"> in a foreign subsidiary company</t>
  </si>
  <si>
    <t>Property development</t>
  </si>
  <si>
    <t xml:space="preserve"> Depreciation of property, plant and equipment</t>
  </si>
  <si>
    <t xml:space="preserve"> Interest expense</t>
  </si>
  <si>
    <t xml:space="preserve"> Interest  income</t>
  </si>
  <si>
    <t xml:space="preserve">(The Condensed Consolidated Cash Flow Statement should be read in conjunction with the Annual </t>
  </si>
  <si>
    <t>(The Condensed Consolidated Balance Sheet should be read in conjunction with the Annual Financial Statement</t>
  </si>
  <si>
    <t>Turnover</t>
  </si>
  <si>
    <t>Manufacturing - lifts and escalators</t>
  </si>
  <si>
    <t>Manufacturing and trading - consumable products</t>
  </si>
  <si>
    <t>Investment holdings</t>
  </si>
  <si>
    <t>Analysis by activity</t>
  </si>
  <si>
    <t>Inter-segment elimination</t>
  </si>
  <si>
    <t xml:space="preserve">before </t>
  </si>
  <si>
    <t>taxation</t>
  </si>
  <si>
    <t>assets</t>
  </si>
  <si>
    <t>employed</t>
  </si>
  <si>
    <t xml:space="preserve"> Allowance for doubtful debts no longer required</t>
  </si>
  <si>
    <t xml:space="preserve"> Property, plant and equipment written off</t>
  </si>
  <si>
    <t xml:space="preserve"> Loss/(Gain) on disposal of property, plant and equipment</t>
  </si>
  <si>
    <t>ended</t>
  </si>
  <si>
    <t>Annual Audited Report</t>
  </si>
  <si>
    <t>There was no qualification on the annual audit report of the preceding financial year.</t>
  </si>
  <si>
    <t>Changes in estimates</t>
  </si>
  <si>
    <t>Items of unusual nature and amount</t>
  </si>
  <si>
    <t>There were no significant changes in estimates of amount, which give a material effect in the current</t>
  </si>
  <si>
    <t>Dividend paid</t>
  </si>
  <si>
    <t>There were no dividend paid during the quarter under review.</t>
  </si>
  <si>
    <t>Valuation of property, plant and equipment</t>
  </si>
  <si>
    <t>A</t>
  </si>
  <si>
    <t>EXPLANATORY NOTES PURSUANT TO MASB 26 "INTERIM FINANCIAL REPORTING"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</si>
  <si>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</si>
  <si>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</si>
  <si>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</si>
  <si>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</si>
  <si>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</si>
  <si>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</si>
  <si>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</si>
  <si>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</si>
  <si>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</si>
  <si>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</si>
  <si>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</si>
  <si>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</si>
  <si>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</si>
  <si>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ADDITIONAL INFORMATION AS REQUIRED BY THE KLSE LISTING REQUIREMENTS</t>
  </si>
  <si>
    <t>(PART A OF APPENDIX 9B)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</si>
  <si>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</si>
  <si>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</si>
  <si>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</si>
  <si>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</si>
  <si>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</si>
  <si>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</si>
  <si>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</si>
  <si>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</si>
  <si>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</si>
  <si>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</si>
  <si>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</si>
  <si>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</si>
  <si>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The Directors are not aware of any contingent liabilities that have arisen since the last annual balance sheet date.</t>
  </si>
  <si>
    <t>Emico Holdings Berhad had on 27 August 2003 received a writ of summon from MSNS Holdings</t>
  </si>
  <si>
    <t>Sdn Bhd claiming a sum of RM510,000 being balance of purchase price for purchase of 510,000 units</t>
  </si>
  <si>
    <t>B13</t>
  </si>
  <si>
    <t>a) Numerator</t>
  </si>
  <si>
    <t>Earnings per share ("EPS")</t>
  </si>
  <si>
    <t xml:space="preserve">           CUMULATIVE</t>
  </si>
  <si>
    <t>b) Denominator</t>
  </si>
  <si>
    <t>Weighted average number of ordinary shares used as</t>
  </si>
  <si>
    <t>CONDENSED CONSOLIDATED INCOME  STATEMENT</t>
  </si>
  <si>
    <t xml:space="preserve"> Allowance/(Reversal) on impairment losses on quoted investment</t>
  </si>
  <si>
    <t xml:space="preserve"> Deferred Tax Assets</t>
  </si>
  <si>
    <t>Tax recoverable</t>
  </si>
  <si>
    <t>Requirements.</t>
  </si>
  <si>
    <t>Deferred</t>
  </si>
  <si>
    <t>Balance as of 1 January 2003</t>
  </si>
  <si>
    <t xml:space="preserve">  31 December 2003)</t>
  </si>
  <si>
    <t xml:space="preserve"> Long term and deferred liabilities</t>
  </si>
  <si>
    <t xml:space="preserve">  for the year ended 31 December 2003)</t>
  </si>
  <si>
    <t xml:space="preserve">  Statement for the year ended 31 December 2003)</t>
  </si>
  <si>
    <t xml:space="preserve">  Financial Statement for the year ended 31 December 2003)</t>
  </si>
  <si>
    <t>Balance as of 1 January 2004</t>
  </si>
  <si>
    <t xml:space="preserve">Group for the year ended 31 December 2003. </t>
  </si>
  <si>
    <t>are consistent with those adopted in the financial statements for the year ended 31 December 2003.</t>
  </si>
  <si>
    <t>31-12-03</t>
  </si>
  <si>
    <t>Effects of exchange rate changes on cash and cash equivalents</t>
  </si>
  <si>
    <t>Cumulative</t>
  </si>
  <si>
    <t>Current period</t>
  </si>
  <si>
    <t xml:space="preserve">385 residential units of which, 136 units are single storey semi detached houses and 249 units are single storey </t>
  </si>
  <si>
    <t>terrace houses. The response from the house buyers on Bandar Mutiara has been very encouraging .</t>
  </si>
  <si>
    <t xml:space="preserve">Profit/(Loss) before taxation </t>
  </si>
  <si>
    <t>Financial Reporting and the disclosure requirements as in Part A of Appendix 9B of the revised Listing</t>
  </si>
  <si>
    <t>This note is not applicable for the financial period under review.</t>
  </si>
  <si>
    <t xml:space="preserve">denominator </t>
  </si>
  <si>
    <t>Adjustment for:</t>
  </si>
  <si>
    <t xml:space="preserve">Adjusted number of ordinary shares in issue </t>
  </si>
  <si>
    <t>and issuable</t>
  </si>
  <si>
    <t>I) Basic Earnings per share</t>
  </si>
  <si>
    <t xml:space="preserve">Group's net profit/(loss) used as numerator </t>
  </si>
  <si>
    <t>II) Diluted Earnings per share</t>
  </si>
  <si>
    <t xml:space="preserve">      assumed exercise of warrants into ordinary shares</t>
  </si>
  <si>
    <t xml:space="preserve">     Term Loan</t>
  </si>
  <si>
    <t>Issuance of RM40 Million nominal value of 4%,</t>
  </si>
  <si>
    <t>5-year Irredeemable Convertible Secured Loan</t>
  </si>
  <si>
    <t>Stocks "ICSLS"</t>
  </si>
  <si>
    <t>ICSLS -equity</t>
  </si>
  <si>
    <t>component</t>
  </si>
  <si>
    <t>Distribution to holders of ICSLS</t>
  </si>
  <si>
    <t>Finance cost  (Note 1)</t>
  </si>
  <si>
    <t>Note 1</t>
  </si>
  <si>
    <t>-</t>
  </si>
  <si>
    <t xml:space="preserve">      2004 (Note 2)</t>
  </si>
  <si>
    <t>Note 2</t>
  </si>
  <si>
    <t xml:space="preserve">      Interest earned for consideration received upon</t>
  </si>
  <si>
    <t>Basic Earnings per share (Sen)</t>
  </si>
  <si>
    <t>Diluted Earnings per share (Sen)</t>
  </si>
  <si>
    <t>Note: **</t>
  </si>
  <si>
    <t>Profit/ (Loss) before taxation</t>
  </si>
  <si>
    <t xml:space="preserve">There were no items affecting assets, liabilities, equity, net income or cash flows of the Group that </t>
  </si>
  <si>
    <t xml:space="preserve">are unusual because of their nature, size or incidence during the quarter under review except for the </t>
  </si>
  <si>
    <t>disclosed as an exceptional items in the Income Statement.</t>
  </si>
  <si>
    <t xml:space="preserve">availability of tax losses and unabsorbed capital allowances of certain subsidiary companies to set off against </t>
  </si>
  <si>
    <t>its profits.</t>
  </si>
  <si>
    <t xml:space="preserve">able to mitigate the decline from the manufacturing and trading division. The current higher turnover from property </t>
  </si>
  <si>
    <t xml:space="preserve">the back of strong performance from the property development division and lifts and escalators division which is </t>
  </si>
  <si>
    <t>Utilisation of Proceeds</t>
  </si>
  <si>
    <t>B14</t>
  </si>
  <si>
    <t>Less: Expenses for the Corporate Exercise</t>
  </si>
  <si>
    <t xml:space="preserve">The valuations of  land and building have been brought forward without amendments from the </t>
  </si>
  <si>
    <t>previous annual report as no revaluation has been carried out since 31 December 2003.</t>
  </si>
  <si>
    <t>Less: Purchase of machinery</t>
  </si>
  <si>
    <t>Utilisation for working capital</t>
  </si>
  <si>
    <t>Rights Issue proceed from issuance of 22,260,000 new ordinary</t>
  </si>
  <si>
    <t>RM9.14 Million respectively, upon the completion of the debt restructuring scheme on 24 May 2004.</t>
  </si>
  <si>
    <t xml:space="preserve"> The waiver of interest by banks and over provision of interest totalling RM 45.88 Million is </t>
  </si>
  <si>
    <t xml:space="preserve"> Net current assets/ (liabilities)</t>
  </si>
  <si>
    <t>shares of RM1.00 each at the issue price of RM0.45</t>
  </si>
  <si>
    <t xml:space="preserve">waiver of interest by banks and over provision of interest amounting to RM36.74 Million and </t>
  </si>
  <si>
    <t>There have been no issuance and repayment of debt and equity securities for the financial quarter</t>
  </si>
  <si>
    <t>There were no corporate proposals announced but not completed.</t>
  </si>
  <si>
    <t>UNAUDITED QUARTERLY REPORT FOR THE FINANCIAL QUARTER ENDED 31 DECEMBER 2004</t>
  </si>
  <si>
    <t>Balance as of 31 December 2004</t>
  </si>
  <si>
    <t>Share issue expenses</t>
  </si>
  <si>
    <t>Issue of shares</t>
  </si>
  <si>
    <t>The finance cost exclude the 4% Irredeemable Convertible Secured Loan Stock ("ICSLS") interest for the 12 months ended 31 December 2004 of</t>
  </si>
  <si>
    <t>AS AT 31 DECEMBER 2004</t>
  </si>
  <si>
    <t>31-12-04</t>
  </si>
  <si>
    <t xml:space="preserve">FOR THE 12 MONTHS ENDED 31 DECEMBER 2004 </t>
  </si>
  <si>
    <t>12 months</t>
  </si>
  <si>
    <t xml:space="preserve"> Allowance for doubtful debts </t>
  </si>
  <si>
    <t xml:space="preserve"> Impairment losses of investment properties </t>
  </si>
  <si>
    <t xml:space="preserve"> Share of profit of associated company</t>
  </si>
  <si>
    <t xml:space="preserve"> Dividend income</t>
  </si>
  <si>
    <t xml:space="preserve"> Allowance for slow moving inventories no longer required</t>
  </si>
  <si>
    <t>FOR THE FINANCIAL QUARTER ENDED 31 DECEMBER 2004</t>
  </si>
  <si>
    <t xml:space="preserve">ended 31 December  2004 except for the issuance of 6.4 Million shares to Scheme Lenders and </t>
  </si>
  <si>
    <t xml:space="preserve">Restructured Facilities Lenders in relation to the Debt Restructuring  Scheme as settlement of </t>
  </si>
  <si>
    <t>The analysis by activity of the Group for the financial period ended 31 December 2004 are as follows:</t>
  </si>
  <si>
    <t>accrued interest. The new shares were granted listing and quotation by Bursa Malaysia on</t>
  </si>
  <si>
    <t>3 November 2004.</t>
  </si>
  <si>
    <t>There were no material events subsequent to the end of the current quarter.</t>
  </si>
  <si>
    <t>During the current quarter, the Company disposed off its 85% owned subsidiary Segera Properties</t>
  </si>
  <si>
    <t>Sdn Bhd for RM340,000.</t>
  </si>
  <si>
    <t>Over provision in prior years</t>
  </si>
  <si>
    <t>Share of tax of an associated company</t>
  </si>
  <si>
    <t>The Group's effective tax rate for the period ended 31 December 2004 is lower than the statutory tax rate due to</t>
  </si>
  <si>
    <t>Balance of unutilised proceed as at 31 December 2004</t>
  </si>
  <si>
    <t>Group borrowings and debt securities as at 31 December  2004 are as follows:</t>
  </si>
  <si>
    <t>Balance as of 31 December 2003</t>
  </si>
  <si>
    <t>Rights issue</t>
  </si>
  <si>
    <t>Net loss for the year</t>
  </si>
  <si>
    <t>Net profit for the year</t>
  </si>
  <si>
    <t>Cash and cash equivalents at 31 December</t>
  </si>
  <si>
    <t xml:space="preserve"> Bad debt written off</t>
  </si>
  <si>
    <t>RM1,156,688 whereby the interest is disclosed as a distribution of equity in the Statement of Changes in Equity.</t>
  </si>
  <si>
    <t xml:space="preserve"> Redeemable Loan stocks - 4% RSLS</t>
  </si>
  <si>
    <t>Increase in ICSLS price</t>
  </si>
  <si>
    <t>Realisation of reserve on disposal of subsidiary</t>
  </si>
  <si>
    <t>Transfer of ICSLS - liability component</t>
  </si>
  <si>
    <t xml:space="preserve">   Loan Stocks - 4% ICSLS - Equity component</t>
  </si>
  <si>
    <t xml:space="preserve"> Loan Stocks - 4% ICSLS - Liability component</t>
  </si>
  <si>
    <t>Details of pending litigation as at 23 February 2005 are as follows:</t>
  </si>
  <si>
    <t>Turnover for current quarter is higher than preceding quarter due to increase turnover from the lifts and escalators</t>
  </si>
  <si>
    <t>division.</t>
  </si>
  <si>
    <t>Weighted number of shares in issue</t>
  </si>
  <si>
    <t>a) Allowance of doubtful debts and bad debts being made to cushion potential deterioration of debts.</t>
  </si>
  <si>
    <t>Year</t>
  </si>
  <si>
    <t xml:space="preserve"> Amortisation and write off of goodwill on consolidation</t>
  </si>
  <si>
    <t xml:space="preserve"> Gain on disposal of subsidiary</t>
  </si>
  <si>
    <t xml:space="preserve"> Waiver of interest by banks</t>
  </si>
  <si>
    <t xml:space="preserve"> Over provision of interest expense</t>
  </si>
  <si>
    <t xml:space="preserve"> Deposit and prepayment written off</t>
  </si>
  <si>
    <t xml:space="preserve">(i) Basic based on weighted average 45,835,000 ordinary shares in </t>
  </si>
  <si>
    <t xml:space="preserve">(ii) Fully diluted based on 90,340,000 ordinary shares in </t>
  </si>
  <si>
    <t xml:space="preserve">     2004 and 23,480,000 ordinary shares in 2003 (sen)</t>
  </si>
  <si>
    <t>The Group incurred a loss before taxation of RM14.5 Million mainly due to the followings:</t>
  </si>
  <si>
    <t xml:space="preserve">Turnover for the year ended 31 December 2004 increased by RM17.4 Million as compared to preceding year on </t>
  </si>
  <si>
    <t xml:space="preserve">The diluted loss per ordinary share for 2003 and the current quarter ended 31 December 2004 are not shown as the effect of the assumed </t>
  </si>
  <si>
    <t xml:space="preserve">development division is due to the sales of Phase I of Bandar Mutiara, Sungai Petani, Kedah consisting of </t>
  </si>
  <si>
    <t xml:space="preserve">by the scheme lenders and over provision of interest totalling RM45.88 Million upon the completion of debt restructuring </t>
  </si>
  <si>
    <t xml:space="preserve">c) Fluctuations in the prices of raw materials which give an adverse effects on the profitability of the </t>
  </si>
  <si>
    <t xml:space="preserve">    subsidiaries concerned in particularly the manufacturing of consumable products.</t>
  </si>
  <si>
    <t>For the current year, the Group will concentrate on property development division as well as the  manufacturing</t>
  </si>
  <si>
    <t xml:space="preserve"> in  the prices of raw materials also has an adverse effect on the profitability of the manufacturing of consumable products.</t>
  </si>
  <si>
    <t xml:space="preserve">scheme on 24 May 2004, offset by allowance for doubtful debts and write off of deposits and prepayment. The fluctuation </t>
  </si>
  <si>
    <t xml:space="preserve"> Less: Fixed deposit held as security by bank </t>
  </si>
  <si>
    <t xml:space="preserve"> Less: Fixed deposit held as security for loan stocks redemption</t>
  </si>
  <si>
    <t>assumed conversion of warrant and ICSLS to ordinary shares would be anti dilutive.</t>
  </si>
  <si>
    <t>conversion of warrant and ICSLS to ordinary shares would be anti dilutive.</t>
  </si>
  <si>
    <t xml:space="preserve">Group's net profit used as numerator </t>
  </si>
  <si>
    <t xml:space="preserve">The diluted loss per ordinary share in 2003 and the current quarter ended 31 December 2004 are not shown as the effect of the </t>
  </si>
  <si>
    <t>The Directors do not recommend any dividend for the year ended December 31,2004.</t>
  </si>
  <si>
    <t xml:space="preserve">and maintenance of lifts and escalators division which are expected to achieve better results. </t>
  </si>
  <si>
    <t>Profit/(Loss)</t>
  </si>
  <si>
    <t>In addition, the disposal of Segera Properties Sdn Bhd during the current quarter has resulted in a</t>
  </si>
  <si>
    <t>exceptional items in the Income Statement.</t>
  </si>
  <si>
    <t xml:space="preserve">gain of RM0.87 Million upon the realisation of its accumulated losses and  is also disclosed under </t>
  </si>
  <si>
    <t>30-9-04</t>
  </si>
  <si>
    <t xml:space="preserve"> Unrealised loss/(gain) on foreign exchange</t>
  </si>
  <si>
    <t xml:space="preserve">      Interest saved  upon assumed conversion of ICSLS</t>
  </si>
  <si>
    <t>Weighted assumed conversion of ICSLS into ordinary shares**</t>
  </si>
  <si>
    <t>Assumed exercise of warrants into ordinary shares *</t>
  </si>
  <si>
    <t>Note: *</t>
  </si>
  <si>
    <t>The conversion of Warrants are deemed converted into ordinary shares at beginning of the financial year.</t>
  </si>
  <si>
    <t xml:space="preserve">      into ordinary shares on ICSLS issuance date</t>
  </si>
  <si>
    <t>Adjusted net profit</t>
  </si>
  <si>
    <t xml:space="preserve">The conversion of ICSLS are deemed converted into ordinary shares on ICSLS issuance date. </t>
  </si>
  <si>
    <t>shares (51%) in MSNS-Emico Industries Sdn Bhd (now known as Emico Newk Sdn Bhd).The date for</t>
  </si>
  <si>
    <t>hearing has been fixed on 5 April 2005 for the case.</t>
  </si>
  <si>
    <t>b) Deposit and prepayment written off due to non collectibility of prepayment.</t>
  </si>
  <si>
    <t>Overall, the Group reported a profit of RM29.61 Million for current  year  mainly due to the waiver of interest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</si>
</sst>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_);_(@_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43" fontId="1" fillId="0" borderId="2" xfId="15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80" fontId="1" fillId="0" borderId="5" xfId="0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43" fontId="1" fillId="0" borderId="6" xfId="15" applyFont="1" applyBorder="1" applyAlignment="1">
      <alignment horizontal="center"/>
    </xf>
    <xf numFmtId="43" fontId="1" fillId="0" borderId="0" xfId="15" applyFont="1" applyAlignment="1">
      <alignment horizontal="center"/>
    </xf>
    <xf numFmtId="43" fontId="1" fillId="0" borderId="1" xfId="15" applyFont="1" applyBorder="1" applyAlignment="1">
      <alignment/>
    </xf>
    <xf numFmtId="43" fontId="1" fillId="0" borderId="0" xfId="15" applyFont="1" applyBorder="1" applyAlignment="1">
      <alignment/>
    </xf>
    <xf numFmtId="43" fontId="1" fillId="0" borderId="7" xfId="15" applyFont="1" applyBorder="1" applyAlignment="1">
      <alignment/>
    </xf>
    <xf numFmtId="173" fontId="1" fillId="0" borderId="1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2" fontId="1" fillId="0" borderId="0" xfId="15" applyNumberFormat="1" applyFont="1" applyBorder="1" applyAlignment="1">
      <alignment/>
    </xf>
    <xf numFmtId="172" fontId="1" fillId="0" borderId="5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0" fontId="1" fillId="0" borderId="9" xfId="0" applyFont="1" applyBorder="1" applyAlignment="1">
      <alignment/>
    </xf>
    <xf numFmtId="173" fontId="1" fillId="0" borderId="9" xfId="15" applyNumberFormat="1" applyFont="1" applyBorder="1" applyAlignment="1">
      <alignment/>
    </xf>
    <xf numFmtId="173" fontId="1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173" fontId="1" fillId="0" borderId="6" xfId="15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173" fontId="0" fillId="0" borderId="0" xfId="15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3" fontId="1" fillId="0" borderId="0" xfId="15" applyNumberFormat="1" applyFont="1" applyAlignment="1">
      <alignment horizontal="right"/>
    </xf>
    <xf numFmtId="173" fontId="1" fillId="0" borderId="4" xfId="15" applyNumberFormat="1" applyFont="1" applyBorder="1" applyAlignment="1">
      <alignment horizontal="center"/>
    </xf>
    <xf numFmtId="173" fontId="1" fillId="0" borderId="10" xfId="15" applyNumberFormat="1" applyFont="1" applyBorder="1" applyAlignment="1">
      <alignment horizontal="center"/>
    </xf>
    <xf numFmtId="173" fontId="1" fillId="0" borderId="0" xfId="15" applyNumberFormat="1" applyFont="1" applyAlignment="1">
      <alignment horizontal="center"/>
    </xf>
    <xf numFmtId="173" fontId="1" fillId="0" borderId="0" xfId="15" applyNumberFormat="1" applyFont="1" applyBorder="1" applyAlignment="1">
      <alignment horizontal="center"/>
    </xf>
    <xf numFmtId="173" fontId="1" fillId="0" borderId="5" xfId="15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73" fontId="1" fillId="0" borderId="10" xfId="15" applyNumberFormat="1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73" fontId="1" fillId="0" borderId="11" xfId="15" applyNumberFormat="1" applyFont="1" applyBorder="1" applyAlignment="1">
      <alignment/>
    </xf>
    <xf numFmtId="0" fontId="6" fillId="0" borderId="0" xfId="0" applyFont="1" applyAlignment="1">
      <alignment/>
    </xf>
    <xf numFmtId="172" fontId="1" fillId="0" borderId="0" xfId="15" applyNumberFormat="1" applyFont="1" applyAlignment="1">
      <alignment/>
    </xf>
    <xf numFmtId="172" fontId="1" fillId="0" borderId="10" xfId="15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9" xfId="0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72" fontId="1" fillId="0" borderId="0" xfId="0" applyNumberFormat="1" applyFont="1" applyAlignment="1">
      <alignment/>
    </xf>
    <xf numFmtId="172" fontId="1" fillId="0" borderId="5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72" fontId="1" fillId="0" borderId="11" xfId="0" applyNumberFormat="1" applyFont="1" applyBorder="1" applyAlignment="1">
      <alignment/>
    </xf>
    <xf numFmtId="172" fontId="1" fillId="0" borderId="15" xfId="0" applyNumberFormat="1" applyFont="1" applyBorder="1" applyAlignment="1">
      <alignment/>
    </xf>
    <xf numFmtId="173" fontId="1" fillId="0" borderId="14" xfId="15" applyNumberFormat="1" applyFont="1" applyBorder="1" applyAlignment="1">
      <alignment/>
    </xf>
    <xf numFmtId="43" fontId="1" fillId="0" borderId="0" xfId="15" applyFont="1" applyAlignment="1">
      <alignment/>
    </xf>
    <xf numFmtId="180" fontId="1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3" fontId="1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173" fontId="1" fillId="0" borderId="0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7"/>
  <sheetViews>
    <sheetView tabSelected="1" workbookViewId="0" topLeftCell="A1">
      <selection activeCell="H48" sqref="H48"/>
    </sheetView>
  </sheetViews>
  <sheetFormatPr defaultColWidth="9.140625" defaultRowHeight="12.75"/>
  <cols>
    <col min="1" max="1" width="4.7109375" style="0" customWidth="1"/>
    <col min="7" max="7" width="5.7109375" style="0" customWidth="1"/>
    <col min="8" max="9" width="10.7109375" style="0" customWidth="1"/>
    <col min="10" max="10" width="3.7109375" style="0" customWidth="1"/>
    <col min="11" max="12" width="12.7109375" style="0" customWidth="1"/>
  </cols>
  <sheetData>
    <row r="1" spans="1:13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 t="s">
        <v>297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" t="s">
        <v>226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1"/>
      <c r="H5" s="2" t="s">
        <v>40</v>
      </c>
      <c r="J5" s="3"/>
      <c r="K5" s="3" t="s">
        <v>34</v>
      </c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3" t="s">
        <v>1</v>
      </c>
      <c r="I6" s="3" t="s">
        <v>33</v>
      </c>
      <c r="J6" s="3"/>
      <c r="K6" s="3" t="s">
        <v>4</v>
      </c>
      <c r="L6" s="3" t="s">
        <v>33</v>
      </c>
      <c r="M6" s="1"/>
    </row>
    <row r="7" spans="1:13" ht="12.75">
      <c r="A7" s="1"/>
      <c r="B7" s="1"/>
      <c r="C7" s="1"/>
      <c r="D7" s="1"/>
      <c r="E7" s="1"/>
      <c r="F7" s="1"/>
      <c r="G7" s="1"/>
      <c r="H7" s="3" t="s">
        <v>2</v>
      </c>
      <c r="I7" s="3" t="s">
        <v>2</v>
      </c>
      <c r="J7" s="3"/>
      <c r="K7" s="3" t="s">
        <v>2</v>
      </c>
      <c r="L7" s="3" t="s">
        <v>2</v>
      </c>
      <c r="M7" s="1"/>
    </row>
    <row r="8" spans="1:13" ht="12.75">
      <c r="A8" s="1"/>
      <c r="B8" s="1"/>
      <c r="C8" s="1"/>
      <c r="D8" s="1"/>
      <c r="E8" s="1"/>
      <c r="F8" s="1"/>
      <c r="G8" s="1"/>
      <c r="H8" s="3" t="s">
        <v>3</v>
      </c>
      <c r="I8" s="3" t="s">
        <v>3</v>
      </c>
      <c r="J8" s="3"/>
      <c r="K8" s="3" t="s">
        <v>5</v>
      </c>
      <c r="L8" s="3" t="s">
        <v>5</v>
      </c>
      <c r="M8" s="1"/>
    </row>
    <row r="9" spans="1:13" ht="12.75">
      <c r="A9" s="1"/>
      <c r="B9" s="1"/>
      <c r="C9" s="1"/>
      <c r="D9" s="1"/>
      <c r="E9" s="1"/>
      <c r="F9" s="1"/>
      <c r="G9" s="1"/>
      <c r="H9" s="30" t="s">
        <v>303</v>
      </c>
      <c r="I9" s="30" t="s">
        <v>241</v>
      </c>
      <c r="J9" s="3"/>
      <c r="K9" s="30" t="s">
        <v>303</v>
      </c>
      <c r="L9" s="30" t="s">
        <v>241</v>
      </c>
      <c r="M9" s="1"/>
    </row>
    <row r="10" spans="1:13" ht="12.75">
      <c r="A10" s="1"/>
      <c r="B10" s="1"/>
      <c r="C10" s="1"/>
      <c r="D10" s="1"/>
      <c r="E10" s="1"/>
      <c r="F10" s="1"/>
      <c r="G10" s="1"/>
      <c r="H10" s="3" t="s">
        <v>6</v>
      </c>
      <c r="I10" s="3" t="s">
        <v>6</v>
      </c>
      <c r="J10" s="3"/>
      <c r="K10" s="3" t="s">
        <v>6</v>
      </c>
      <c r="L10" s="3" t="s">
        <v>6</v>
      </c>
      <c r="M10" s="1"/>
    </row>
    <row r="11" spans="1:13" ht="13.5" thickBot="1">
      <c r="A11" s="1" t="s">
        <v>8</v>
      </c>
      <c r="B11" s="1" t="s">
        <v>47</v>
      </c>
      <c r="C11" s="1"/>
      <c r="D11" s="1"/>
      <c r="E11" s="1"/>
      <c r="F11" s="1"/>
      <c r="G11" s="1"/>
      <c r="H11" s="12">
        <v>23355</v>
      </c>
      <c r="I11" s="12">
        <v>19194</v>
      </c>
      <c r="J11" s="1"/>
      <c r="K11" s="12">
        <v>83367</v>
      </c>
      <c r="L11" s="12">
        <v>65924</v>
      </c>
      <c r="M11" s="1"/>
    </row>
    <row r="12" spans="1:13" ht="13.5" thickBot="1">
      <c r="A12" s="1" t="s">
        <v>9</v>
      </c>
      <c r="B12" s="1" t="s">
        <v>11</v>
      </c>
      <c r="C12" s="1"/>
      <c r="D12" s="1"/>
      <c r="E12" s="1"/>
      <c r="F12" s="1"/>
      <c r="G12" s="1"/>
      <c r="H12" s="17" t="s">
        <v>0</v>
      </c>
      <c r="I12" s="17">
        <v>0</v>
      </c>
      <c r="J12" s="18"/>
      <c r="K12" s="17">
        <v>0</v>
      </c>
      <c r="L12" s="17">
        <v>0</v>
      </c>
      <c r="M12" s="1"/>
    </row>
    <row r="13" spans="1:13" ht="13.5" thickBot="1">
      <c r="A13" s="1" t="s">
        <v>10</v>
      </c>
      <c r="B13" s="1" t="s">
        <v>66</v>
      </c>
      <c r="C13" s="1"/>
      <c r="D13" s="1"/>
      <c r="E13" s="1"/>
      <c r="F13" s="1"/>
      <c r="G13" s="1"/>
      <c r="H13" s="31">
        <v>813</v>
      </c>
      <c r="I13" s="31">
        <v>981</v>
      </c>
      <c r="J13" s="18"/>
      <c r="K13" s="31">
        <v>1558</v>
      </c>
      <c r="L13" s="31">
        <v>3367</v>
      </c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5"/>
      <c r="K14" s="1"/>
      <c r="L14" s="1"/>
      <c r="M14" s="1"/>
    </row>
    <row r="15" spans="1:13" ht="12.75">
      <c r="A15" s="4" t="s">
        <v>12</v>
      </c>
      <c r="B15" s="1" t="s">
        <v>48</v>
      </c>
      <c r="C15" s="1"/>
      <c r="D15" s="1"/>
      <c r="E15" s="1"/>
      <c r="F15" s="1"/>
      <c r="G15" s="1"/>
      <c r="H15" s="6"/>
      <c r="I15" s="6"/>
      <c r="J15" s="15"/>
      <c r="K15" s="6"/>
      <c r="L15" s="6"/>
      <c r="M15" s="1"/>
    </row>
    <row r="16" spans="1:13" ht="12.75">
      <c r="A16" s="1"/>
      <c r="B16" s="1" t="s">
        <v>49</v>
      </c>
      <c r="C16" s="1"/>
      <c r="D16" s="1"/>
      <c r="E16" s="1"/>
      <c r="F16" s="1"/>
      <c r="G16" s="1"/>
      <c r="H16" s="8"/>
      <c r="I16" s="8"/>
      <c r="J16" s="14"/>
      <c r="K16" s="8"/>
      <c r="L16" s="8"/>
      <c r="M16" s="1"/>
    </row>
    <row r="17" spans="1:13" ht="12.75">
      <c r="A17" s="1"/>
      <c r="B17" s="1" t="s">
        <v>67</v>
      </c>
      <c r="C17" s="1"/>
      <c r="D17" s="1"/>
      <c r="E17" s="1"/>
      <c r="F17" s="1"/>
      <c r="G17" s="27"/>
      <c r="H17" s="28">
        <v>-13074</v>
      </c>
      <c r="I17" s="28">
        <v>975</v>
      </c>
      <c r="J17" s="14"/>
      <c r="K17" s="8">
        <v>-8340</v>
      </c>
      <c r="L17" s="28">
        <v>3140</v>
      </c>
      <c r="M17" s="1"/>
    </row>
    <row r="18" spans="1:13" ht="12.75">
      <c r="A18" s="1" t="s">
        <v>9</v>
      </c>
      <c r="B18" s="1" t="s">
        <v>265</v>
      </c>
      <c r="C18" s="1"/>
      <c r="D18" s="1"/>
      <c r="E18" s="1"/>
      <c r="F18" s="1" t="s">
        <v>0</v>
      </c>
      <c r="G18" s="27"/>
      <c r="H18" s="28">
        <v>-1941</v>
      </c>
      <c r="I18" s="28">
        <v>-4391</v>
      </c>
      <c r="J18" s="14"/>
      <c r="K18" s="8">
        <v>-6937</v>
      </c>
      <c r="L18" s="28">
        <v>-14437</v>
      </c>
      <c r="M18" s="1"/>
    </row>
    <row r="19" spans="1:13" ht="12.75">
      <c r="A19" s="1" t="s">
        <v>10</v>
      </c>
      <c r="B19" s="1" t="s">
        <v>13</v>
      </c>
      <c r="C19" s="1"/>
      <c r="D19" s="1"/>
      <c r="E19" s="1"/>
      <c r="F19" s="1"/>
      <c r="G19" s="27"/>
      <c r="H19" s="28">
        <v>-432</v>
      </c>
      <c r="I19" s="28">
        <v>-581</v>
      </c>
      <c r="J19" s="14"/>
      <c r="K19" s="8">
        <v>-1897</v>
      </c>
      <c r="L19" s="28">
        <v>-2374</v>
      </c>
      <c r="M19" s="1"/>
    </row>
    <row r="20" spans="1:13" ht="12.75">
      <c r="A20" s="1" t="s">
        <v>14</v>
      </c>
      <c r="B20" s="1"/>
      <c r="C20" s="1"/>
      <c r="D20" s="1"/>
      <c r="E20" s="1"/>
      <c r="F20" s="1"/>
      <c r="G20" s="1"/>
      <c r="H20" s="9">
        <v>874</v>
      </c>
      <c r="I20" s="9">
        <v>0</v>
      </c>
      <c r="J20" s="14"/>
      <c r="K20" s="9">
        <f>45882+874</f>
        <v>46756</v>
      </c>
      <c r="L20" s="9">
        <v>0</v>
      </c>
      <c r="M20" s="1"/>
    </row>
    <row r="21" spans="1:13" ht="12.75">
      <c r="A21" s="1" t="s">
        <v>15</v>
      </c>
      <c r="B21" s="1" t="s">
        <v>50</v>
      </c>
      <c r="C21" s="1"/>
      <c r="D21" s="1"/>
      <c r="E21" s="1"/>
      <c r="G21" s="1"/>
      <c r="H21" s="1"/>
      <c r="I21" s="1"/>
      <c r="J21" s="15"/>
      <c r="K21" s="1"/>
      <c r="L21" s="1"/>
      <c r="M21" s="1"/>
    </row>
    <row r="22" spans="1:13" ht="12.75">
      <c r="A22" s="1"/>
      <c r="B22" s="1" t="s">
        <v>51</v>
      </c>
      <c r="C22" s="1"/>
      <c r="D22" s="1"/>
      <c r="E22" s="1"/>
      <c r="F22" s="1"/>
      <c r="G22" s="1"/>
      <c r="H22" s="10">
        <f>SUM(H17:H20)</f>
        <v>-14573</v>
      </c>
      <c r="I22" s="10">
        <f>SUM(I17:I20)</f>
        <v>-3997</v>
      </c>
      <c r="J22" s="14"/>
      <c r="K22" s="10">
        <f>SUM(K17:K20)</f>
        <v>29582</v>
      </c>
      <c r="L22" s="10">
        <f>SUM(L17:L20)</f>
        <v>-13671</v>
      </c>
      <c r="M22" s="1"/>
    </row>
    <row r="23" spans="1:13" ht="12.75">
      <c r="A23" s="1"/>
      <c r="B23" s="1"/>
      <c r="C23" s="1"/>
      <c r="D23" s="1"/>
      <c r="E23" s="1"/>
      <c r="F23" s="1"/>
      <c r="G23" s="1"/>
      <c r="H23" s="10" t="s">
        <v>0</v>
      </c>
      <c r="I23" s="10" t="s">
        <v>0</v>
      </c>
      <c r="J23" s="14"/>
      <c r="K23" s="10" t="s">
        <v>0</v>
      </c>
      <c r="L23" s="10" t="s">
        <v>0</v>
      </c>
      <c r="M23" s="1"/>
    </row>
    <row r="24" spans="1:13" ht="12.75">
      <c r="A24" s="1" t="s">
        <v>16</v>
      </c>
      <c r="B24" s="1" t="s">
        <v>52</v>
      </c>
      <c r="C24" s="1"/>
      <c r="D24" s="1"/>
      <c r="E24" s="1"/>
      <c r="F24" s="1"/>
      <c r="G24" s="1"/>
      <c r="H24" s="11">
        <v>30</v>
      </c>
      <c r="I24" s="11">
        <v>49</v>
      </c>
      <c r="J24" s="14"/>
      <c r="K24" s="11">
        <v>30</v>
      </c>
      <c r="L24" s="11">
        <v>49</v>
      </c>
      <c r="M24" s="1"/>
    </row>
    <row r="25" spans="1:13" ht="12.75">
      <c r="A25" s="1"/>
      <c r="B25" s="1"/>
      <c r="C25" s="1"/>
      <c r="D25" s="1"/>
      <c r="E25" s="1"/>
      <c r="F25" s="1"/>
      <c r="G25" s="1"/>
      <c r="H25" s="10"/>
      <c r="I25" s="10"/>
      <c r="J25" s="14"/>
      <c r="K25" s="10"/>
      <c r="L25" s="10"/>
      <c r="M25" s="1"/>
    </row>
    <row r="26" spans="1:13" ht="12.75">
      <c r="A26" s="1" t="s">
        <v>17</v>
      </c>
      <c r="B26" s="1" t="s">
        <v>53</v>
      </c>
      <c r="C26" s="1"/>
      <c r="D26" s="1"/>
      <c r="E26" s="1"/>
      <c r="F26" s="1"/>
      <c r="G26" s="1"/>
      <c r="H26" s="10"/>
      <c r="I26" s="10"/>
      <c r="J26" s="14"/>
      <c r="K26" s="10"/>
      <c r="L26" s="10"/>
      <c r="M26" s="1"/>
    </row>
    <row r="27" spans="1:13" ht="12.75">
      <c r="A27" s="1"/>
      <c r="B27" s="1" t="s">
        <v>54</v>
      </c>
      <c r="C27" s="1"/>
      <c r="D27" s="1"/>
      <c r="E27" s="1"/>
      <c r="F27" s="1"/>
      <c r="G27" s="1"/>
      <c r="H27" s="10">
        <f>+H22+H24</f>
        <v>-14543</v>
      </c>
      <c r="I27" s="10">
        <f>+I22+I24</f>
        <v>-3948</v>
      </c>
      <c r="J27" s="14"/>
      <c r="K27" s="10">
        <f>+K22+K24</f>
        <v>29612</v>
      </c>
      <c r="L27" s="10">
        <f>+L22+L24</f>
        <v>-13622</v>
      </c>
      <c r="M27" s="1"/>
    </row>
    <row r="28" spans="1:13" ht="12.75">
      <c r="A28" s="1"/>
      <c r="B28" s="1"/>
      <c r="C28" s="1"/>
      <c r="D28" s="1"/>
      <c r="E28" s="1"/>
      <c r="F28" s="1"/>
      <c r="G28" s="1"/>
      <c r="H28" s="10"/>
      <c r="I28" s="10"/>
      <c r="J28" s="14"/>
      <c r="K28" s="10"/>
      <c r="L28" s="10"/>
      <c r="M28" s="1"/>
    </row>
    <row r="29" spans="1:13" ht="12.75">
      <c r="A29" s="1" t="s">
        <v>18</v>
      </c>
      <c r="B29" s="1" t="s">
        <v>55</v>
      </c>
      <c r="C29" s="1"/>
      <c r="D29" s="1"/>
      <c r="E29" s="1"/>
      <c r="F29" s="1"/>
      <c r="G29" s="1"/>
      <c r="H29" s="11">
        <v>454</v>
      </c>
      <c r="I29" s="11">
        <v>-963</v>
      </c>
      <c r="J29" s="14"/>
      <c r="K29" s="11">
        <v>4405</v>
      </c>
      <c r="L29" s="11">
        <v>-401</v>
      </c>
      <c r="M29" s="1"/>
    </row>
    <row r="30" spans="1:13" ht="12.75">
      <c r="A30" s="1"/>
      <c r="B30" s="1"/>
      <c r="C30" s="1"/>
      <c r="D30" s="1"/>
      <c r="E30" s="1"/>
      <c r="F30" s="1"/>
      <c r="G30" s="1"/>
      <c r="H30" s="10"/>
      <c r="I30" s="10"/>
      <c r="J30" s="14"/>
      <c r="K30" s="10"/>
      <c r="L30" s="10"/>
      <c r="M30" s="1"/>
    </row>
    <row r="31" spans="1:13" ht="12.75">
      <c r="A31" s="1" t="s">
        <v>19</v>
      </c>
      <c r="B31" s="1" t="s">
        <v>69</v>
      </c>
      <c r="C31" s="1"/>
      <c r="D31" s="1"/>
      <c r="E31" s="1"/>
      <c r="F31" s="1"/>
      <c r="G31" s="1"/>
      <c r="H31" s="10">
        <f>+H27-H29</f>
        <v>-14997</v>
      </c>
      <c r="I31" s="10">
        <f>+I27-I29</f>
        <v>-2985</v>
      </c>
      <c r="J31" s="14"/>
      <c r="K31" s="10">
        <f>+K27-K29</f>
        <v>25207</v>
      </c>
      <c r="L31" s="10">
        <f>+L27-L29</f>
        <v>-13221</v>
      </c>
      <c r="M31" s="1"/>
    </row>
    <row r="32" spans="1:13" ht="12.75">
      <c r="A32" s="1"/>
      <c r="B32" s="1" t="s">
        <v>68</v>
      </c>
      <c r="C32" s="1"/>
      <c r="D32" s="1"/>
      <c r="E32" s="1"/>
      <c r="F32" s="1"/>
      <c r="G32" s="1"/>
      <c r="H32" s="10">
        <v>1778</v>
      </c>
      <c r="I32" s="10">
        <v>-10</v>
      </c>
      <c r="J32" s="1"/>
      <c r="K32" s="10">
        <v>-1763</v>
      </c>
      <c r="L32" s="1">
        <v>99</v>
      </c>
      <c r="M32" s="1"/>
    </row>
    <row r="33" spans="1:13" ht="12.75">
      <c r="A33" s="1"/>
      <c r="B33" s="1"/>
      <c r="C33" s="1"/>
      <c r="D33" s="1"/>
      <c r="E33" s="1"/>
      <c r="F33" s="1"/>
      <c r="G33" s="1"/>
      <c r="H33" s="10"/>
      <c r="I33" s="10"/>
      <c r="J33" s="14"/>
      <c r="K33" s="10"/>
      <c r="L33" s="10"/>
      <c r="M33" s="1"/>
    </row>
    <row r="34" spans="1:13" ht="12.75">
      <c r="A34" s="1" t="s">
        <v>20</v>
      </c>
      <c r="B34" s="1" t="s">
        <v>56</v>
      </c>
      <c r="C34" s="1"/>
      <c r="D34" s="1"/>
      <c r="E34" s="1"/>
      <c r="F34" s="1"/>
      <c r="G34" s="1"/>
      <c r="H34" s="11">
        <v>0</v>
      </c>
      <c r="I34" s="11">
        <v>0</v>
      </c>
      <c r="J34" s="14"/>
      <c r="K34" s="11">
        <v>0</v>
      </c>
      <c r="L34" s="11">
        <v>0</v>
      </c>
      <c r="M34" s="1"/>
    </row>
    <row r="35" spans="1:13" ht="12.75">
      <c r="A35" s="1"/>
      <c r="B35" s="1"/>
      <c r="C35" s="1"/>
      <c r="D35" s="1"/>
      <c r="E35" s="1"/>
      <c r="F35" s="1"/>
      <c r="G35" s="1"/>
      <c r="H35" s="10"/>
      <c r="I35" s="10"/>
      <c r="J35" s="14"/>
      <c r="K35" s="10"/>
      <c r="L35" s="10"/>
      <c r="M35" s="1"/>
    </row>
    <row r="36" spans="1:7" ht="12.75">
      <c r="A36" s="1" t="s">
        <v>21</v>
      </c>
      <c r="B36" s="1" t="s">
        <v>57</v>
      </c>
      <c r="C36" s="1"/>
      <c r="D36" s="1"/>
      <c r="E36" s="1"/>
      <c r="F36" s="1"/>
      <c r="G36" s="1"/>
    </row>
    <row r="37" spans="1:13" ht="12.75">
      <c r="A37" s="1"/>
      <c r="B37" s="1" t="s">
        <v>24</v>
      </c>
      <c r="C37" s="1"/>
      <c r="D37" s="1"/>
      <c r="E37" s="1"/>
      <c r="F37" s="1"/>
      <c r="G37" s="1"/>
      <c r="H37" s="10">
        <f>+H31+H32+H34</f>
        <v>-13219</v>
      </c>
      <c r="I37" s="10">
        <f>+I31+I32+I34</f>
        <v>-2995</v>
      </c>
      <c r="J37" s="10"/>
      <c r="K37" s="10">
        <f>+K31+K32+K34</f>
        <v>23444</v>
      </c>
      <c r="L37" s="10">
        <f>+L31+L32+L34</f>
        <v>-13122</v>
      </c>
      <c r="M37" s="1"/>
    </row>
    <row r="38" spans="1:13" ht="12.75">
      <c r="A38" s="1"/>
      <c r="B38" s="1"/>
      <c r="C38" s="1"/>
      <c r="D38" s="1"/>
      <c r="E38" s="1"/>
      <c r="F38" s="1"/>
      <c r="G38" s="1"/>
      <c r="H38" s="10"/>
      <c r="I38" s="10"/>
      <c r="J38" s="14"/>
      <c r="K38" s="10"/>
      <c r="L38" s="10"/>
      <c r="M38" s="1"/>
    </row>
    <row r="39" spans="1:13" ht="12.75">
      <c r="A39" s="1" t="s">
        <v>23</v>
      </c>
      <c r="B39" s="1" t="s">
        <v>22</v>
      </c>
      <c r="C39" s="1"/>
      <c r="D39" s="1"/>
      <c r="E39" s="1"/>
      <c r="F39" s="1"/>
      <c r="G39" s="1"/>
      <c r="H39" s="19">
        <v>0</v>
      </c>
      <c r="I39" s="19">
        <v>0</v>
      </c>
      <c r="J39" s="20"/>
      <c r="K39" s="19">
        <v>0</v>
      </c>
      <c r="L39" s="19">
        <v>0</v>
      </c>
      <c r="M39" s="1"/>
    </row>
    <row r="40" spans="1:13" ht="12.75">
      <c r="A40" s="1"/>
      <c r="B40" s="1" t="s">
        <v>70</v>
      </c>
      <c r="C40" s="1"/>
      <c r="D40" s="1"/>
      <c r="E40" s="1"/>
      <c r="F40" s="1"/>
      <c r="G40" s="1"/>
      <c r="H40" s="7">
        <v>0</v>
      </c>
      <c r="I40" s="7">
        <v>0</v>
      </c>
      <c r="J40" s="20"/>
      <c r="K40" s="7">
        <v>0</v>
      </c>
      <c r="L40" s="7">
        <v>0</v>
      </c>
      <c r="M40" s="1"/>
    </row>
    <row r="41" spans="1:13" ht="12.75">
      <c r="A41" s="1"/>
      <c r="B41" s="1" t="s">
        <v>32</v>
      </c>
      <c r="C41" s="1"/>
      <c r="D41" s="1"/>
      <c r="E41" s="1"/>
      <c r="F41" s="1"/>
      <c r="G41" s="1"/>
      <c r="H41" s="21">
        <f>SUM(H39:H40)</f>
        <v>0</v>
      </c>
      <c r="I41" s="21">
        <f>SUM(I39:I40)</f>
        <v>0</v>
      </c>
      <c r="J41" s="20"/>
      <c r="K41" s="21">
        <f>SUM(K39:K40)</f>
        <v>0</v>
      </c>
      <c r="L41" s="21">
        <f>SUM(L39:L40)</f>
        <v>0</v>
      </c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 thickBot="1">
      <c r="A43" s="1" t="s">
        <v>58</v>
      </c>
      <c r="B43" s="1" t="s">
        <v>59</v>
      </c>
      <c r="C43" s="1"/>
      <c r="D43" s="1"/>
      <c r="E43" s="1"/>
      <c r="F43" s="1"/>
      <c r="G43" s="1"/>
      <c r="H43" s="12">
        <f>+H37+H41</f>
        <v>-13219</v>
      </c>
      <c r="I43" s="12">
        <f>+I37+I41</f>
        <v>-2995</v>
      </c>
      <c r="J43" s="14"/>
      <c r="K43" s="12">
        <f>+K37+K41</f>
        <v>23444</v>
      </c>
      <c r="L43" s="12">
        <f>+L37+L41</f>
        <v>-13122</v>
      </c>
      <c r="M43" s="1"/>
    </row>
    <row r="44" spans="1:13" ht="12.75">
      <c r="A44" s="1"/>
      <c r="B44" s="1"/>
      <c r="C44" s="1"/>
      <c r="D44" s="1"/>
      <c r="E44" s="1"/>
      <c r="F44" s="1"/>
      <c r="G44" s="1"/>
      <c r="H44" s="10"/>
      <c r="I44" s="10"/>
      <c r="J44" s="14"/>
      <c r="K44" s="10"/>
      <c r="L44" s="10"/>
      <c r="M44" s="1"/>
    </row>
    <row r="45" spans="1:13" ht="12.75">
      <c r="A45" s="1" t="s">
        <v>25</v>
      </c>
      <c r="B45" s="1" t="s">
        <v>60</v>
      </c>
      <c r="C45" s="1"/>
      <c r="D45" s="1"/>
      <c r="E45" s="1"/>
      <c r="F45" s="1"/>
      <c r="G45" s="1"/>
      <c r="H45" s="1"/>
      <c r="I45" s="1"/>
      <c r="J45" s="15"/>
      <c r="K45" s="1"/>
      <c r="L45" s="1"/>
      <c r="M45" s="1"/>
    </row>
    <row r="46" spans="1:13" ht="12.75">
      <c r="A46" s="1"/>
      <c r="B46" s="1" t="s">
        <v>349</v>
      </c>
      <c r="C46" s="1"/>
      <c r="D46" s="1"/>
      <c r="E46" s="1"/>
      <c r="F46" s="1"/>
      <c r="G46" s="1"/>
      <c r="H46" s="1"/>
      <c r="I46" s="1"/>
      <c r="J46" s="15"/>
      <c r="K46" s="1"/>
      <c r="L46" s="1"/>
      <c r="M46" s="1"/>
    </row>
    <row r="47" spans="1:13" ht="13.5" thickBot="1">
      <c r="A47" s="1"/>
      <c r="B47" s="1" t="s">
        <v>351</v>
      </c>
      <c r="C47" s="1"/>
      <c r="D47" s="1"/>
      <c r="E47" s="1"/>
      <c r="F47" s="1"/>
      <c r="G47" s="1"/>
      <c r="H47" s="13">
        <f>+NOTES!F226</f>
        <v>-28.840405803425327</v>
      </c>
      <c r="I47" s="13">
        <v>-12.8</v>
      </c>
      <c r="J47" s="16"/>
      <c r="K47" s="13">
        <f>+NOTES!H226</f>
        <v>51.14868550234537</v>
      </c>
      <c r="L47" s="13">
        <v>-55.9</v>
      </c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 t="s">
        <v>350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3.5" thickBot="1">
      <c r="A50" s="1"/>
      <c r="B50" s="1" t="s">
        <v>268</v>
      </c>
      <c r="C50" s="1"/>
      <c r="D50" s="1"/>
      <c r="E50" s="1"/>
      <c r="F50" s="1"/>
      <c r="G50" s="1"/>
      <c r="H50" s="82" t="s">
        <v>267</v>
      </c>
      <c r="I50" s="82" t="s">
        <v>267</v>
      </c>
      <c r="J50" s="1"/>
      <c r="K50" s="13">
        <f>+NOTES!G254</f>
        <v>29.353949860998352</v>
      </c>
      <c r="L50" s="82" t="s">
        <v>267</v>
      </c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36" t="s">
        <v>266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 t="s">
        <v>301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 t="s">
        <v>331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36" t="s">
        <v>269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 t="s">
        <v>354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 t="s">
        <v>365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0" ht="12.75">
      <c r="A60" s="1" t="s">
        <v>112</v>
      </c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 t="s">
        <v>233</v>
      </c>
      <c r="B61" s="1"/>
      <c r="C61" s="1"/>
      <c r="D61" s="1"/>
      <c r="E61" s="1"/>
      <c r="F61" s="1"/>
      <c r="G61" s="1"/>
      <c r="H61" s="1"/>
      <c r="I61" s="1"/>
      <c r="J61" s="1"/>
    </row>
    <row r="62" spans="1:8" ht="12.75">
      <c r="A62" s="1"/>
      <c r="B62" s="1"/>
      <c r="C62" s="1"/>
      <c r="D62" s="1"/>
      <c r="E62" s="1"/>
      <c r="F62" s="1"/>
      <c r="G62" s="15"/>
      <c r="H62" s="10"/>
    </row>
    <row r="63" spans="1:8" ht="12.75">
      <c r="A63" s="1"/>
      <c r="B63" s="1"/>
      <c r="C63" s="1"/>
      <c r="D63" s="1"/>
      <c r="E63" s="1"/>
      <c r="F63" s="1"/>
      <c r="G63" s="15"/>
      <c r="H63" s="10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</sheetData>
  <printOptions/>
  <pageMargins left="0.35" right="0.33" top="0.64" bottom="0.84" header="0.5" footer="0.5"/>
  <pageSetup fitToHeight="1" fitToWidth="1" horizontalDpi="300" verticalDpi="3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9"/>
  <sheetViews>
    <sheetView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73" sqref="F73"/>
    </sheetView>
  </sheetViews>
  <sheetFormatPr defaultColWidth="9.140625" defaultRowHeight="12.75"/>
  <cols>
    <col min="6" max="6" width="13.57421875" style="0" customWidth="1"/>
    <col min="7" max="7" width="8.7109375" style="0" customWidth="1"/>
    <col min="8" max="8" width="12.7109375" style="0" customWidth="1"/>
  </cols>
  <sheetData>
    <row r="1" spans="1:9" ht="12.75">
      <c r="A1" s="2" t="s">
        <v>7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85</v>
      </c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302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6:8" ht="12.75">
      <c r="F5" s="3" t="s">
        <v>26</v>
      </c>
      <c r="G5" s="3"/>
      <c r="H5" s="3" t="s">
        <v>26</v>
      </c>
    </row>
    <row r="6" spans="6:8" ht="12.75">
      <c r="F6" s="3" t="s">
        <v>27</v>
      </c>
      <c r="G6" s="3"/>
      <c r="H6" s="3" t="s">
        <v>28</v>
      </c>
    </row>
    <row r="7" spans="6:8" ht="12.75">
      <c r="F7" s="3" t="s">
        <v>29</v>
      </c>
      <c r="G7" s="3"/>
      <c r="H7" s="3" t="s">
        <v>29</v>
      </c>
    </row>
    <row r="8" spans="6:8" ht="12.75">
      <c r="F8" s="3" t="s">
        <v>30</v>
      </c>
      <c r="G8" s="3"/>
      <c r="H8" s="3" t="s">
        <v>30</v>
      </c>
    </row>
    <row r="9" spans="6:8" ht="12.75">
      <c r="F9" s="32" t="s">
        <v>303</v>
      </c>
      <c r="G9" s="3"/>
      <c r="H9" s="32" t="s">
        <v>241</v>
      </c>
    </row>
    <row r="10" spans="6:8" ht="12.75">
      <c r="F10" s="3" t="s">
        <v>6</v>
      </c>
      <c r="G10" s="3"/>
      <c r="H10" s="3" t="s">
        <v>6</v>
      </c>
    </row>
    <row r="11" spans="1:8" ht="12.75">
      <c r="A11" s="1" t="s">
        <v>86</v>
      </c>
      <c r="B11" s="1"/>
      <c r="C11" s="1"/>
      <c r="D11" s="1"/>
      <c r="E11" s="1"/>
      <c r="F11" s="10">
        <v>35509</v>
      </c>
      <c r="G11" s="10"/>
      <c r="H11" s="10">
        <v>34965</v>
      </c>
    </row>
    <row r="12" spans="1:8" ht="12.75">
      <c r="A12" s="1"/>
      <c r="B12" s="1"/>
      <c r="C12" s="1"/>
      <c r="D12" s="1"/>
      <c r="E12" s="1"/>
      <c r="F12" s="10"/>
      <c r="G12" s="10"/>
      <c r="H12" s="10"/>
    </row>
    <row r="13" spans="1:8" ht="12.75">
      <c r="A13" s="1" t="s">
        <v>87</v>
      </c>
      <c r="B13" s="1"/>
      <c r="C13" s="1"/>
      <c r="D13" s="1"/>
      <c r="E13" s="1"/>
      <c r="F13" s="10">
        <v>2711</v>
      </c>
      <c r="G13" s="10"/>
      <c r="H13" s="10">
        <v>3113</v>
      </c>
    </row>
    <row r="14" spans="1:8" ht="12.75">
      <c r="A14" s="1"/>
      <c r="B14" s="1"/>
      <c r="C14" s="1"/>
      <c r="D14" s="1"/>
      <c r="E14" s="1"/>
      <c r="F14" s="10"/>
      <c r="G14" s="10"/>
      <c r="H14" s="10"/>
    </row>
    <row r="15" spans="1:8" ht="12.75">
      <c r="A15" s="1" t="s">
        <v>88</v>
      </c>
      <c r="B15" s="1"/>
      <c r="C15" s="1"/>
      <c r="D15" s="1"/>
      <c r="E15" s="1"/>
      <c r="F15" s="10">
        <v>911</v>
      </c>
      <c r="G15" s="10"/>
      <c r="H15" s="10">
        <v>452</v>
      </c>
    </row>
    <row r="16" spans="1:8" ht="12.75">
      <c r="A16" s="1"/>
      <c r="B16" s="1"/>
      <c r="C16" s="1"/>
      <c r="D16" s="1"/>
      <c r="E16" s="1"/>
      <c r="F16" s="10"/>
      <c r="G16" s="10"/>
      <c r="H16" s="10"/>
    </row>
    <row r="17" spans="1:8" ht="12.75">
      <c r="A17" s="1" t="s">
        <v>89</v>
      </c>
      <c r="B17" s="1"/>
      <c r="C17" s="1"/>
      <c r="D17" s="1"/>
      <c r="E17" s="1"/>
      <c r="F17" s="10">
        <v>477</v>
      </c>
      <c r="G17" s="10"/>
      <c r="H17" s="10">
        <v>653</v>
      </c>
    </row>
    <row r="18" spans="1:8" ht="12.75">
      <c r="A18" s="1"/>
      <c r="B18" s="1"/>
      <c r="C18" s="1"/>
      <c r="D18" s="1"/>
      <c r="E18" s="1"/>
      <c r="F18" s="10" t="s">
        <v>0</v>
      </c>
      <c r="G18" s="10"/>
      <c r="H18" s="10" t="s">
        <v>0</v>
      </c>
    </row>
    <row r="19" spans="1:8" ht="12.75">
      <c r="A19" s="1" t="s">
        <v>228</v>
      </c>
      <c r="B19" s="1"/>
      <c r="C19" s="1"/>
      <c r="D19" s="1"/>
      <c r="E19" s="1"/>
      <c r="F19" s="10">
        <v>691</v>
      </c>
      <c r="G19" s="10"/>
      <c r="H19" s="10">
        <v>3887</v>
      </c>
    </row>
    <row r="20" spans="1:8" ht="12.75">
      <c r="A20" s="1"/>
      <c r="B20" s="1"/>
      <c r="C20" s="1"/>
      <c r="D20" s="1"/>
      <c r="E20" s="1"/>
      <c r="F20" s="10"/>
      <c r="G20" s="10"/>
      <c r="H20" s="10"/>
    </row>
    <row r="21" spans="1:8" ht="12.75">
      <c r="A21" s="1" t="s">
        <v>90</v>
      </c>
      <c r="B21" s="1"/>
      <c r="C21" s="1"/>
      <c r="D21" s="1"/>
      <c r="E21" s="1"/>
      <c r="F21" s="10">
        <v>3635</v>
      </c>
      <c r="G21" s="10"/>
      <c r="H21" s="10">
        <v>3861</v>
      </c>
    </row>
    <row r="22" spans="1:8" ht="12.75">
      <c r="A22" s="1"/>
      <c r="B22" s="1"/>
      <c r="C22" s="1"/>
      <c r="D22" s="1"/>
      <c r="E22" s="1"/>
      <c r="F22" s="10"/>
      <c r="G22" s="10"/>
      <c r="H22" s="10"/>
    </row>
    <row r="23" spans="1:8" ht="12.75">
      <c r="A23" s="1" t="s">
        <v>91</v>
      </c>
      <c r="B23" s="1"/>
      <c r="C23" s="1"/>
      <c r="D23" s="1"/>
      <c r="E23" s="1"/>
      <c r="F23" s="10">
        <v>24246</v>
      </c>
      <c r="G23" s="14"/>
      <c r="H23" s="10">
        <v>28973</v>
      </c>
    </row>
    <row r="24" spans="1:8" ht="12.75">
      <c r="A24" s="1"/>
      <c r="B24" s="1"/>
      <c r="C24" s="1"/>
      <c r="D24" s="1"/>
      <c r="E24" s="1"/>
      <c r="F24" s="10"/>
      <c r="G24" s="14"/>
      <c r="H24" s="10"/>
    </row>
    <row r="25" spans="1:8" ht="12.75">
      <c r="A25" s="1" t="s">
        <v>92</v>
      </c>
      <c r="B25" s="1"/>
      <c r="C25" s="1"/>
      <c r="D25" s="1"/>
      <c r="E25" s="1"/>
      <c r="F25" s="10"/>
      <c r="G25" s="14"/>
      <c r="H25" s="10"/>
    </row>
    <row r="26" spans="1:8" ht="12.75">
      <c r="A26" s="1"/>
      <c r="B26" s="1" t="s">
        <v>72</v>
      </c>
      <c r="C26" s="1"/>
      <c r="D26" s="1"/>
      <c r="E26" s="1"/>
      <c r="F26" s="22">
        <v>19751</v>
      </c>
      <c r="G26" s="14"/>
      <c r="H26" s="22">
        <v>23880</v>
      </c>
    </row>
    <row r="27" spans="1:8" ht="12.75">
      <c r="A27" s="1"/>
      <c r="B27" s="1" t="s">
        <v>41</v>
      </c>
      <c r="C27" s="1"/>
      <c r="D27" s="1"/>
      <c r="E27" s="1"/>
      <c r="F27" s="8">
        <v>11782</v>
      </c>
      <c r="G27" s="14"/>
      <c r="H27" s="8">
        <v>9869</v>
      </c>
    </row>
    <row r="28" spans="1:8" ht="12.75">
      <c r="A28" s="1"/>
      <c r="B28" s="1" t="s">
        <v>42</v>
      </c>
      <c r="C28" s="1"/>
      <c r="D28" s="1"/>
      <c r="E28" s="1"/>
      <c r="F28" s="8">
        <v>38996</v>
      </c>
      <c r="G28" s="14" t="s">
        <v>0</v>
      </c>
      <c r="H28" s="8">
        <v>41058</v>
      </c>
    </row>
    <row r="29" spans="1:8" ht="12.75">
      <c r="A29" s="1"/>
      <c r="B29" s="1" t="s">
        <v>46</v>
      </c>
      <c r="C29" s="1"/>
      <c r="D29" s="1"/>
      <c r="E29" s="1"/>
      <c r="F29" s="8">
        <f>4693+1400</f>
        <v>6093</v>
      </c>
      <c r="G29" s="14"/>
      <c r="H29" s="8">
        <v>8892</v>
      </c>
    </row>
    <row r="30" spans="1:8" ht="12.75">
      <c r="A30" s="1"/>
      <c r="B30" s="1" t="s">
        <v>35</v>
      </c>
      <c r="C30" s="1"/>
      <c r="D30" s="1"/>
      <c r="E30" s="1"/>
      <c r="F30" s="8">
        <v>1073</v>
      </c>
      <c r="G30" s="14"/>
      <c r="H30" s="8">
        <v>1097</v>
      </c>
    </row>
    <row r="31" spans="1:8" ht="12.75">
      <c r="A31" s="1"/>
      <c r="B31" s="1" t="s">
        <v>36</v>
      </c>
      <c r="C31" s="1"/>
      <c r="D31" s="1"/>
      <c r="E31" s="1"/>
      <c r="F31" s="8">
        <v>269</v>
      </c>
      <c r="G31" s="14"/>
      <c r="H31" s="8">
        <v>24</v>
      </c>
    </row>
    <row r="32" spans="1:8" ht="12.75">
      <c r="A32" s="1"/>
      <c r="B32" s="1" t="s">
        <v>229</v>
      </c>
      <c r="C32" s="1"/>
      <c r="D32" s="1"/>
      <c r="E32" s="1"/>
      <c r="F32" s="8">
        <v>58</v>
      </c>
      <c r="G32" s="14"/>
      <c r="H32" s="8">
        <v>5</v>
      </c>
    </row>
    <row r="33" spans="1:8" ht="12.75">
      <c r="A33" s="1"/>
      <c r="B33" s="1" t="s">
        <v>71</v>
      </c>
      <c r="C33" s="1"/>
      <c r="D33" s="1"/>
      <c r="E33" s="1"/>
      <c r="F33" s="8">
        <v>9486</v>
      </c>
      <c r="G33" s="14"/>
      <c r="H33" s="8">
        <v>18158</v>
      </c>
    </row>
    <row r="34" spans="1:8" ht="12.75">
      <c r="A34" s="1"/>
      <c r="B34" s="1" t="s">
        <v>43</v>
      </c>
      <c r="C34" s="1"/>
      <c r="D34" s="1"/>
      <c r="E34" s="1"/>
      <c r="F34" s="9">
        <v>4650</v>
      </c>
      <c r="G34" s="14"/>
      <c r="H34" s="9">
        <v>5107</v>
      </c>
    </row>
    <row r="35" spans="1:8" ht="12.75">
      <c r="A35" s="1"/>
      <c r="B35" s="1"/>
      <c r="C35" s="1"/>
      <c r="D35" s="1"/>
      <c r="E35" s="1"/>
      <c r="F35" s="23">
        <f>SUM(F26:F34)</f>
        <v>92158</v>
      </c>
      <c r="G35" s="14"/>
      <c r="H35" s="23">
        <f>SUM(H26:H34)</f>
        <v>108090</v>
      </c>
    </row>
    <row r="36" spans="1:8" ht="12.75">
      <c r="A36" s="1"/>
      <c r="B36" s="1"/>
      <c r="C36" s="1"/>
      <c r="D36" s="1"/>
      <c r="E36" s="1"/>
      <c r="F36" s="10"/>
      <c r="G36" s="14"/>
      <c r="H36" s="10"/>
    </row>
    <row r="37" spans="1:8" ht="12.75">
      <c r="A37" s="1" t="s">
        <v>93</v>
      </c>
      <c r="B37" s="1"/>
      <c r="C37" s="1"/>
      <c r="D37" s="1"/>
      <c r="E37" s="1"/>
      <c r="F37" s="10"/>
      <c r="G37" s="14"/>
      <c r="H37" s="10"/>
    </row>
    <row r="38" spans="1:8" ht="12.75">
      <c r="A38" s="1"/>
      <c r="B38" s="1" t="s">
        <v>44</v>
      </c>
      <c r="C38" s="1"/>
      <c r="D38" s="1"/>
      <c r="E38" s="1"/>
      <c r="F38" s="22">
        <v>15008</v>
      </c>
      <c r="G38" s="14"/>
      <c r="H38" s="22">
        <v>11192</v>
      </c>
    </row>
    <row r="39" spans="1:8" ht="12.75">
      <c r="A39" s="1"/>
      <c r="B39" s="1" t="s">
        <v>45</v>
      </c>
      <c r="C39" s="1"/>
      <c r="D39" s="1"/>
      <c r="E39" s="1"/>
      <c r="F39" s="8">
        <v>21678</v>
      </c>
      <c r="G39" s="14"/>
      <c r="H39" s="8">
        <v>52801</v>
      </c>
    </row>
    <row r="40" spans="1:8" ht="12.75">
      <c r="A40" s="1"/>
      <c r="B40" s="1" t="s">
        <v>37</v>
      </c>
      <c r="C40" s="1"/>
      <c r="D40" s="1"/>
      <c r="E40" s="1"/>
      <c r="F40" s="8">
        <v>885</v>
      </c>
      <c r="G40" s="14"/>
      <c r="H40" s="8">
        <v>1119</v>
      </c>
    </row>
    <row r="41" spans="1:8" ht="12.75">
      <c r="A41" s="1"/>
      <c r="B41" s="1" t="s">
        <v>38</v>
      </c>
      <c r="C41" s="1"/>
      <c r="D41" s="1"/>
      <c r="E41" s="1"/>
      <c r="F41" s="8">
        <v>17995</v>
      </c>
      <c r="G41" s="14"/>
      <c r="H41" s="8">
        <v>153943</v>
      </c>
    </row>
    <row r="42" spans="1:8" ht="12.75">
      <c r="A42" s="1"/>
      <c r="B42" s="1" t="s">
        <v>39</v>
      </c>
      <c r="C42" s="1"/>
      <c r="D42" s="1"/>
      <c r="E42" s="1"/>
      <c r="F42" s="8">
        <v>1314</v>
      </c>
      <c r="G42" s="14"/>
      <c r="H42" s="8">
        <v>188</v>
      </c>
    </row>
    <row r="43" spans="1:8" ht="12.75">
      <c r="A43" s="1"/>
      <c r="B43" s="1"/>
      <c r="C43" s="1"/>
      <c r="D43" s="1"/>
      <c r="E43" s="1"/>
      <c r="F43" s="23">
        <f>SUM(F38:F42)</f>
        <v>56880</v>
      </c>
      <c r="G43" s="14"/>
      <c r="H43" s="23">
        <f>SUM(H38:H42)</f>
        <v>219243</v>
      </c>
    </row>
    <row r="44" spans="1:8" ht="12.75">
      <c r="A44" s="1"/>
      <c r="B44" s="1"/>
      <c r="C44" s="1"/>
      <c r="D44" s="1"/>
      <c r="E44" s="1"/>
      <c r="F44" s="10"/>
      <c r="G44" s="14"/>
      <c r="H44" s="10"/>
    </row>
    <row r="45" spans="1:8" ht="12.75">
      <c r="A45" s="1" t="s">
        <v>292</v>
      </c>
      <c r="B45" s="1"/>
      <c r="C45" s="1"/>
      <c r="D45" s="1"/>
      <c r="E45" s="1"/>
      <c r="F45" s="10">
        <f>+F35-F43</f>
        <v>35278</v>
      </c>
      <c r="G45" s="14"/>
      <c r="H45" s="10">
        <f>+H35-H43</f>
        <v>-111153</v>
      </c>
    </row>
    <row r="46" spans="1:8" ht="12.75">
      <c r="A46" s="1"/>
      <c r="B46" s="1"/>
      <c r="C46" s="1"/>
      <c r="D46" s="1"/>
      <c r="E46" s="1"/>
      <c r="F46" s="26"/>
      <c r="G46" s="14"/>
      <c r="H46" s="26"/>
    </row>
    <row r="47" spans="1:8" ht="13.5" thickBot="1">
      <c r="A47" s="1"/>
      <c r="B47" s="1"/>
      <c r="C47" s="1"/>
      <c r="D47" s="1"/>
      <c r="E47" s="1"/>
      <c r="F47" s="12">
        <f>+F45+F11+F13+F15+F17+F21+F23+F19</f>
        <v>103458</v>
      </c>
      <c r="G47" s="14"/>
      <c r="H47" s="12">
        <f>+H45+H11+H13+H15+H17+H21+H23+H19</f>
        <v>-35249</v>
      </c>
    </row>
    <row r="48" spans="1:9" ht="12.75">
      <c r="A48" s="1"/>
      <c r="B48" s="1"/>
      <c r="C48" s="1"/>
      <c r="D48" s="1"/>
      <c r="E48" s="1"/>
      <c r="F48" s="10"/>
      <c r="G48" s="14"/>
      <c r="H48" s="10"/>
      <c r="I48" s="5" t="s">
        <v>0</v>
      </c>
    </row>
    <row r="49" spans="1:8" ht="12.75">
      <c r="A49" s="1" t="s">
        <v>94</v>
      </c>
      <c r="B49" s="1"/>
      <c r="C49" s="1"/>
      <c r="D49" s="1"/>
      <c r="E49" s="1"/>
      <c r="F49" s="10"/>
      <c r="G49" s="14"/>
      <c r="H49" s="10"/>
    </row>
    <row r="50" spans="1:8" ht="12.75">
      <c r="A50" s="1" t="s">
        <v>61</v>
      </c>
      <c r="B50" s="1"/>
      <c r="C50" s="1"/>
      <c r="D50" s="1"/>
      <c r="E50" s="1"/>
      <c r="F50" s="22">
        <v>50920</v>
      </c>
      <c r="G50" s="14"/>
      <c r="H50" s="22">
        <v>44520</v>
      </c>
    </row>
    <row r="51" spans="1:8" ht="12.75">
      <c r="A51" s="1" t="s">
        <v>336</v>
      </c>
      <c r="B51" s="1"/>
      <c r="C51" s="1"/>
      <c r="D51" s="1"/>
      <c r="E51" s="1"/>
      <c r="F51" s="8">
        <v>33375</v>
      </c>
      <c r="G51" s="14"/>
      <c r="H51" s="8">
        <v>0</v>
      </c>
    </row>
    <row r="52" spans="1:8" ht="12.75">
      <c r="A52" s="1" t="s">
        <v>31</v>
      </c>
      <c r="B52" s="1"/>
      <c r="C52" s="1"/>
      <c r="D52" s="1"/>
      <c r="E52" s="1"/>
      <c r="F52" s="8"/>
      <c r="G52" s="14"/>
      <c r="H52" s="8"/>
    </row>
    <row r="53" spans="1:8" ht="12.75">
      <c r="A53" s="1"/>
      <c r="B53" s="1" t="s">
        <v>62</v>
      </c>
      <c r="C53" s="1"/>
      <c r="D53" s="1"/>
      <c r="E53" s="1"/>
      <c r="F53" s="8">
        <v>7737</v>
      </c>
      <c r="G53" s="14"/>
      <c r="H53" s="8">
        <v>7857</v>
      </c>
    </row>
    <row r="54" spans="1:8" ht="12.75">
      <c r="A54" s="1"/>
      <c r="B54" s="1" t="s">
        <v>63</v>
      </c>
      <c r="C54" s="1"/>
      <c r="D54" s="1"/>
      <c r="E54" s="1"/>
      <c r="F54" s="8">
        <v>375</v>
      </c>
      <c r="G54" s="14"/>
      <c r="H54" s="8">
        <v>1022</v>
      </c>
    </row>
    <row r="55" spans="1:8" ht="12.75">
      <c r="A55" s="1"/>
      <c r="B55" s="1" t="s">
        <v>64</v>
      </c>
      <c r="C55" s="1"/>
      <c r="D55" s="1"/>
      <c r="E55" s="1"/>
      <c r="F55" s="8">
        <v>31</v>
      </c>
      <c r="G55" s="14"/>
      <c r="H55" s="8">
        <v>21</v>
      </c>
    </row>
    <row r="56" spans="1:8" ht="12.75">
      <c r="A56" s="1"/>
      <c r="B56" s="1" t="s">
        <v>65</v>
      </c>
      <c r="C56" s="1"/>
      <c r="D56" s="1"/>
      <c r="E56" s="1"/>
      <c r="F56" s="9">
        <v>-67801</v>
      </c>
      <c r="G56" s="14"/>
      <c r="H56" s="9">
        <v>-90089</v>
      </c>
    </row>
    <row r="57" spans="1:8" ht="12.75">
      <c r="A57" s="1"/>
      <c r="B57" s="1"/>
      <c r="C57" s="1"/>
      <c r="D57" s="1"/>
      <c r="E57" s="1"/>
      <c r="F57" s="23">
        <f>SUM(F50:F56)</f>
        <v>24637</v>
      </c>
      <c r="G57" s="14"/>
      <c r="H57" s="23">
        <f>SUM(H50:H56)</f>
        <v>-36669</v>
      </c>
    </row>
    <row r="58" spans="1:8" ht="12.75">
      <c r="A58" s="1"/>
      <c r="B58" s="1"/>
      <c r="C58" s="1"/>
      <c r="D58" s="1"/>
      <c r="E58" s="1"/>
      <c r="F58" s="10"/>
      <c r="G58" s="14"/>
      <c r="H58" s="10"/>
    </row>
    <row r="59" spans="1:8" ht="12.75">
      <c r="A59" s="1" t="s">
        <v>95</v>
      </c>
      <c r="B59" s="1"/>
      <c r="C59" s="1"/>
      <c r="D59" s="1"/>
      <c r="E59" s="1"/>
      <c r="F59" s="10">
        <v>2553</v>
      </c>
      <c r="G59" s="14"/>
      <c r="H59" s="10">
        <v>815</v>
      </c>
    </row>
    <row r="60" spans="1:8" ht="12.75">
      <c r="A60" s="1"/>
      <c r="B60" s="1"/>
      <c r="C60" s="1"/>
      <c r="D60" s="1"/>
      <c r="E60" s="1"/>
      <c r="F60" s="10"/>
      <c r="G60" s="14"/>
      <c r="H60" s="10"/>
    </row>
    <row r="61" spans="1:8" ht="12.75">
      <c r="A61" s="1" t="s">
        <v>332</v>
      </c>
      <c r="B61" s="1"/>
      <c r="C61" s="1"/>
      <c r="D61" s="1"/>
      <c r="E61" s="1"/>
      <c r="F61" s="10">
        <v>68298</v>
      </c>
      <c r="G61" s="14"/>
      <c r="H61" s="10">
        <v>0</v>
      </c>
    </row>
    <row r="62" spans="1:8" ht="12.75">
      <c r="A62" s="1"/>
      <c r="B62" s="1"/>
      <c r="C62" s="1"/>
      <c r="D62" s="1"/>
      <c r="E62" s="1"/>
      <c r="F62" s="10"/>
      <c r="G62" s="14"/>
      <c r="H62" s="10"/>
    </row>
    <row r="63" spans="1:8" ht="12.75">
      <c r="A63" s="1" t="s">
        <v>337</v>
      </c>
      <c r="B63" s="1"/>
      <c r="C63" s="1"/>
      <c r="D63" s="1"/>
      <c r="E63" s="1"/>
      <c r="F63" s="10">
        <v>6985</v>
      </c>
      <c r="G63" s="14"/>
      <c r="H63" s="10">
        <v>0</v>
      </c>
    </row>
    <row r="64" spans="1:8" ht="12.75">
      <c r="A64" s="1"/>
      <c r="B64" s="1"/>
      <c r="C64" s="1"/>
      <c r="D64" s="1"/>
      <c r="E64" s="1"/>
      <c r="F64" s="10"/>
      <c r="G64" s="14"/>
      <c r="H64" s="10"/>
    </row>
    <row r="65" spans="1:8" ht="12.75">
      <c r="A65" s="1" t="s">
        <v>234</v>
      </c>
      <c r="B65" s="1"/>
      <c r="C65" s="1"/>
      <c r="D65" s="1"/>
      <c r="E65" s="1"/>
      <c r="F65" s="10">
        <v>985</v>
      </c>
      <c r="G65" s="14"/>
      <c r="H65" s="10">
        <v>605</v>
      </c>
    </row>
    <row r="66" spans="1:8" ht="12.75">
      <c r="A66" s="1"/>
      <c r="B66" s="1"/>
      <c r="C66" s="1"/>
      <c r="D66" s="1"/>
      <c r="E66" s="1"/>
      <c r="F66" s="26"/>
      <c r="G66" s="14"/>
      <c r="H66" s="26"/>
    </row>
    <row r="67" spans="1:8" ht="13.5" thickBot="1">
      <c r="A67" s="1"/>
      <c r="B67" s="1"/>
      <c r="C67" s="1"/>
      <c r="D67" s="1"/>
      <c r="E67" s="29" t="s">
        <v>0</v>
      </c>
      <c r="F67" s="12">
        <f>SUM(F57:F65)</f>
        <v>103458</v>
      </c>
      <c r="G67" s="14"/>
      <c r="H67" s="12">
        <f>SUM(H57:H65)</f>
        <v>-35249</v>
      </c>
    </row>
    <row r="68" spans="1:8" ht="12.75">
      <c r="A68" s="1"/>
      <c r="B68" s="1"/>
      <c r="C68" s="1"/>
      <c r="D68" s="1"/>
      <c r="E68" s="1"/>
      <c r="F68" s="10"/>
      <c r="G68" s="14"/>
      <c r="H68" s="10"/>
    </row>
    <row r="69" spans="1:8" ht="13.5" thickBot="1">
      <c r="A69" s="1" t="s">
        <v>96</v>
      </c>
      <c r="B69" s="1"/>
      <c r="C69" s="1"/>
      <c r="D69" s="1"/>
      <c r="E69" s="1"/>
      <c r="F69" s="25">
        <f>(+F57-F21-F19)/F50*100</f>
        <v>39.88805970149254</v>
      </c>
      <c r="G69" s="24"/>
      <c r="H69" s="25">
        <f>(+H57-H21-H19)/H50*100</f>
        <v>-99.76864330637916</v>
      </c>
    </row>
    <row r="70" spans="1:8" ht="12.75">
      <c r="A70" s="1"/>
      <c r="B70" s="1"/>
      <c r="C70" s="1"/>
      <c r="D70" s="1"/>
      <c r="E70" s="1"/>
      <c r="F70" s="1"/>
      <c r="G70" s="15"/>
      <c r="H70" s="1"/>
    </row>
    <row r="71" spans="1:10" ht="12.75">
      <c r="A71" s="1" t="s">
        <v>165</v>
      </c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 t="s">
        <v>235</v>
      </c>
      <c r="B72" s="1"/>
      <c r="C72" s="1"/>
      <c r="D72" s="1"/>
      <c r="E72" s="1"/>
      <c r="F72" s="1"/>
      <c r="G72" s="1"/>
      <c r="H72" s="1"/>
      <c r="I72" s="1"/>
      <c r="J72" s="1"/>
    </row>
    <row r="73" spans="1:8" ht="12.75">
      <c r="A73" s="1"/>
      <c r="B73" s="1"/>
      <c r="C73" s="1"/>
      <c r="D73" s="1"/>
      <c r="E73" s="1"/>
      <c r="F73" s="1"/>
      <c r="G73" s="15"/>
      <c r="H73" s="10"/>
    </row>
    <row r="74" spans="1:8" ht="12.75">
      <c r="A74" s="1"/>
      <c r="B74" s="1"/>
      <c r="C74" s="1"/>
      <c r="D74" s="1"/>
      <c r="E74" s="1"/>
      <c r="F74" s="1"/>
      <c r="G74" s="15"/>
      <c r="H74" s="10"/>
    </row>
    <row r="75" spans="1:8" ht="12.75">
      <c r="A75" s="1"/>
      <c r="B75" s="1"/>
      <c r="C75" s="1"/>
      <c r="D75" s="1"/>
      <c r="E75" s="1"/>
      <c r="F75" s="1"/>
      <c r="G75" s="15"/>
      <c r="H75" s="10"/>
    </row>
    <row r="76" spans="1:8" ht="12.75">
      <c r="A76" s="1"/>
      <c r="B76" s="1"/>
      <c r="C76" s="1"/>
      <c r="D76" s="1"/>
      <c r="E76" s="1"/>
      <c r="F76" s="1"/>
      <c r="G76" s="15"/>
      <c r="H76" s="10"/>
    </row>
    <row r="77" spans="1:8" ht="12.75">
      <c r="A77" s="1"/>
      <c r="B77" s="1"/>
      <c r="C77" s="1"/>
      <c r="D77" s="1"/>
      <c r="E77" s="1"/>
      <c r="F77" s="1"/>
      <c r="G77" s="15"/>
      <c r="H77" s="10"/>
    </row>
    <row r="78" spans="1:8" ht="12.75">
      <c r="A78" s="1"/>
      <c r="B78" s="1"/>
      <c r="C78" s="1"/>
      <c r="D78" s="1"/>
      <c r="E78" s="1"/>
      <c r="F78" s="1"/>
      <c r="G78" s="15"/>
      <c r="H78" s="10"/>
    </row>
    <row r="79" spans="1:8" ht="12.75">
      <c r="A79" s="1"/>
      <c r="B79" s="1"/>
      <c r="C79" s="1"/>
      <c r="D79" s="1"/>
      <c r="E79" s="1"/>
      <c r="F79" s="1"/>
      <c r="G79" s="15"/>
      <c r="H79" s="10"/>
    </row>
    <row r="80" spans="1:8" ht="12.75">
      <c r="A80" s="1"/>
      <c r="B80" s="1"/>
      <c r="C80" s="1"/>
      <c r="D80" s="1"/>
      <c r="E80" s="1"/>
      <c r="F80" s="1"/>
      <c r="G80" s="15"/>
      <c r="H80" s="10"/>
    </row>
    <row r="81" spans="1:8" ht="12.75">
      <c r="A81" s="1"/>
      <c r="B81" s="1"/>
      <c r="C81" s="1"/>
      <c r="D81" s="1"/>
      <c r="E81" s="1"/>
      <c r="F81" s="1"/>
      <c r="G81" s="15"/>
      <c r="H81" s="10"/>
    </row>
    <row r="82" spans="1:8" ht="12.75">
      <c r="A82" s="1"/>
      <c r="B82" s="1"/>
      <c r="C82" s="1"/>
      <c r="D82" s="1"/>
      <c r="E82" s="1"/>
      <c r="F82" s="1"/>
      <c r="G82" s="15"/>
      <c r="H82" s="10"/>
    </row>
    <row r="83" spans="1:8" ht="12.75">
      <c r="A83" s="1"/>
      <c r="B83" s="1"/>
      <c r="C83" s="1"/>
      <c r="D83" s="1"/>
      <c r="E83" s="1"/>
      <c r="F83" s="1"/>
      <c r="G83" s="15"/>
      <c r="H83" s="10"/>
    </row>
    <row r="84" spans="1:8" ht="12.75">
      <c r="A84" s="1"/>
      <c r="B84" s="1"/>
      <c r="C84" s="1"/>
      <c r="D84" s="1"/>
      <c r="E84" s="1"/>
      <c r="F84" s="1"/>
      <c r="G84" s="15"/>
      <c r="H84" s="10"/>
    </row>
    <row r="85" spans="1:8" ht="12.75">
      <c r="A85" s="1"/>
      <c r="B85" s="1"/>
      <c r="C85" s="1"/>
      <c r="D85" s="1"/>
      <c r="E85" s="1"/>
      <c r="F85" s="1"/>
      <c r="G85" s="15"/>
      <c r="H85" s="10"/>
    </row>
    <row r="86" spans="1:8" ht="12.75">
      <c r="A86" s="1"/>
      <c r="B86" s="1"/>
      <c r="C86" s="1"/>
      <c r="D86" s="1"/>
      <c r="E86" s="1"/>
      <c r="F86" s="1"/>
      <c r="G86" s="15"/>
      <c r="H86" s="10"/>
    </row>
    <row r="87" spans="1:8" ht="12.75">
      <c r="A87" s="1"/>
      <c r="B87" s="1"/>
      <c r="C87" s="1"/>
      <c r="D87" s="1"/>
      <c r="E87" s="1"/>
      <c r="F87" s="1"/>
      <c r="G87" s="15"/>
      <c r="H87" s="10"/>
    </row>
    <row r="88" spans="1:8" ht="12.75">
      <c r="A88" s="1"/>
      <c r="B88" s="1"/>
      <c r="C88" s="1"/>
      <c r="D88" s="1"/>
      <c r="E88" s="1"/>
      <c r="F88" s="1"/>
      <c r="G88" s="15"/>
      <c r="H88" s="10"/>
    </row>
    <row r="89" spans="1:8" ht="12.75">
      <c r="A89" s="1"/>
      <c r="B89" s="1"/>
      <c r="C89" s="1"/>
      <c r="D89" s="1"/>
      <c r="E89" s="1"/>
      <c r="F89" s="1"/>
      <c r="G89" s="15"/>
      <c r="H89" s="10"/>
    </row>
    <row r="90" spans="1:8" ht="12.75">
      <c r="A90" s="1"/>
      <c r="B90" s="1"/>
      <c r="C90" s="1"/>
      <c r="D90" s="1"/>
      <c r="E90" s="1"/>
      <c r="F90" s="1"/>
      <c r="G90" s="15"/>
      <c r="H90" s="10"/>
    </row>
    <row r="91" spans="1:8" ht="12.75">
      <c r="A91" s="1"/>
      <c r="B91" s="1"/>
      <c r="C91" s="1"/>
      <c r="D91" s="1"/>
      <c r="E91" s="1"/>
      <c r="F91" s="1"/>
      <c r="G91" s="15"/>
      <c r="H91" s="10"/>
    </row>
    <row r="92" spans="1:8" ht="12.75">
      <c r="A92" s="1"/>
      <c r="B92" s="1"/>
      <c r="C92" s="1"/>
      <c r="D92" s="1"/>
      <c r="E92" s="1"/>
      <c r="F92" s="1"/>
      <c r="G92" s="15"/>
      <c r="H92" s="10"/>
    </row>
    <row r="93" spans="1:8" ht="12.75">
      <c r="A93" s="1"/>
      <c r="B93" s="1"/>
      <c r="C93" s="1"/>
      <c r="D93" s="1"/>
      <c r="E93" s="1"/>
      <c r="F93" s="1"/>
      <c r="G93" s="15"/>
      <c r="H93" s="10"/>
    </row>
    <row r="94" spans="1:8" ht="12.75">
      <c r="A94" s="1"/>
      <c r="B94" s="1"/>
      <c r="C94" s="1"/>
      <c r="D94" s="1"/>
      <c r="E94" s="1"/>
      <c r="F94" s="1"/>
      <c r="G94" s="15"/>
      <c r="H94" s="10"/>
    </row>
    <row r="95" spans="1:8" ht="12.75">
      <c r="A95" s="1"/>
      <c r="B95" s="1"/>
      <c r="C95" s="1"/>
      <c r="D95" s="1"/>
      <c r="E95" s="1"/>
      <c r="F95" s="1"/>
      <c r="G95" s="15"/>
      <c r="H95" s="10"/>
    </row>
    <row r="96" spans="1:8" ht="12.75">
      <c r="A96" s="1"/>
      <c r="B96" s="1"/>
      <c r="C96" s="1"/>
      <c r="D96" s="1"/>
      <c r="E96" s="1"/>
      <c r="F96" s="1"/>
      <c r="G96" s="15"/>
      <c r="H96" s="10"/>
    </row>
    <row r="97" spans="1:8" ht="12.75">
      <c r="A97" s="1"/>
      <c r="B97" s="1"/>
      <c r="C97" s="1"/>
      <c r="D97" s="1"/>
      <c r="E97" s="1"/>
      <c r="F97" s="1"/>
      <c r="G97" s="15"/>
      <c r="H97" s="10"/>
    </row>
    <row r="98" spans="1:8" ht="12.75">
      <c r="A98" s="1"/>
      <c r="B98" s="1"/>
      <c r="C98" s="1"/>
      <c r="D98" s="1"/>
      <c r="E98" s="1"/>
      <c r="F98" s="1"/>
      <c r="G98" s="15"/>
      <c r="H98" s="10"/>
    </row>
    <row r="99" spans="1:8" ht="12.75">
      <c r="A99" s="1"/>
      <c r="B99" s="1"/>
      <c r="C99" s="1"/>
      <c r="D99" s="1"/>
      <c r="E99" s="1"/>
      <c r="F99" s="1"/>
      <c r="G99" s="15"/>
      <c r="H99" s="10"/>
    </row>
    <row r="100" spans="6:8" ht="12.75">
      <c r="F100" s="1"/>
      <c r="G100" s="15"/>
      <c r="H100" s="10"/>
    </row>
    <row r="101" spans="6:8" ht="12.75">
      <c r="F101" s="1"/>
      <c r="G101" s="15"/>
      <c r="H101" s="10"/>
    </row>
    <row r="102" spans="6:8" ht="12.75">
      <c r="F102" s="1"/>
      <c r="G102" s="15"/>
      <c r="H102" s="10"/>
    </row>
    <row r="103" spans="6:8" ht="12.75">
      <c r="F103" s="1"/>
      <c r="G103" s="15"/>
      <c r="H103" s="10"/>
    </row>
    <row r="104" spans="6:8" ht="12.75">
      <c r="F104" s="1"/>
      <c r="G104" s="15"/>
      <c r="H104" s="10"/>
    </row>
    <row r="105" spans="6:8" ht="12.75">
      <c r="F105" s="1"/>
      <c r="G105" s="1"/>
      <c r="H105" s="10"/>
    </row>
    <row r="106" spans="6:8" ht="12.75">
      <c r="F106" s="1"/>
      <c r="G106" s="1"/>
      <c r="H106" s="10"/>
    </row>
    <row r="107" spans="6:8" ht="12.75">
      <c r="F107" s="1"/>
      <c r="G107" s="1"/>
      <c r="H107" s="10"/>
    </row>
    <row r="108" spans="6:8" ht="12.75">
      <c r="F108" s="1"/>
      <c r="G108" s="1"/>
      <c r="H108" s="10"/>
    </row>
    <row r="109" spans="6:8" ht="12.75">
      <c r="F109" s="1"/>
      <c r="G109" s="1"/>
      <c r="H109" s="10"/>
    </row>
    <row r="110" spans="6:8" ht="12.75">
      <c r="F110" s="1"/>
      <c r="G110" s="1"/>
      <c r="H110" s="10"/>
    </row>
    <row r="111" spans="6:8" ht="12.75">
      <c r="F111" s="1"/>
      <c r="G111" s="1"/>
      <c r="H111" s="10"/>
    </row>
    <row r="112" spans="6:8" ht="12.75">
      <c r="F112" s="1"/>
      <c r="G112" s="1"/>
      <c r="H112" s="10"/>
    </row>
    <row r="113" spans="6:8" ht="12.75">
      <c r="F113" s="1"/>
      <c r="G113" s="1"/>
      <c r="H113" s="10"/>
    </row>
    <row r="114" spans="6:8" ht="12.75">
      <c r="F114" s="1"/>
      <c r="G114" s="1"/>
      <c r="H114" s="10"/>
    </row>
    <row r="115" spans="6:8" ht="12.75">
      <c r="F115" s="1"/>
      <c r="G115" s="1"/>
      <c r="H115" s="10"/>
    </row>
    <row r="116" spans="6:8" ht="12.75">
      <c r="F116" s="1"/>
      <c r="G116" s="1"/>
      <c r="H116" s="10"/>
    </row>
    <row r="117" spans="6:8" ht="12.75">
      <c r="F117" s="1"/>
      <c r="G117" s="1"/>
      <c r="H117" s="10"/>
    </row>
    <row r="118" spans="6:8" ht="12.75">
      <c r="F118" s="1"/>
      <c r="G118" s="1"/>
      <c r="H118" s="10"/>
    </row>
    <row r="119" spans="6:8" ht="12.75">
      <c r="F119" s="1"/>
      <c r="G119" s="1"/>
      <c r="H119" s="10"/>
    </row>
    <row r="120" spans="6:8" ht="12.75">
      <c r="F120" s="1"/>
      <c r="G120" s="1"/>
      <c r="H120" s="10"/>
    </row>
    <row r="121" spans="6:8" ht="12.75">
      <c r="F121" s="1"/>
      <c r="G121" s="1"/>
      <c r="H121" s="10"/>
    </row>
    <row r="122" spans="6:8" ht="12.75">
      <c r="F122" s="1"/>
      <c r="G122" s="1"/>
      <c r="H122" s="10"/>
    </row>
    <row r="123" spans="6:8" ht="12.75">
      <c r="F123" s="1"/>
      <c r="G123" s="1"/>
      <c r="H123" s="10"/>
    </row>
    <row r="124" spans="6:8" ht="12.75">
      <c r="F124" s="1"/>
      <c r="G124" s="1"/>
      <c r="H124" s="10"/>
    </row>
    <row r="125" spans="6:8" ht="12.75">
      <c r="F125" s="1"/>
      <c r="G125" s="1"/>
      <c r="H125" s="10"/>
    </row>
    <row r="126" spans="6:8" ht="12.75">
      <c r="F126" s="1"/>
      <c r="G126" s="1"/>
      <c r="H126" s="10"/>
    </row>
    <row r="127" spans="6:8" ht="12.75">
      <c r="F127" s="1"/>
      <c r="G127" s="1"/>
      <c r="H127" s="10"/>
    </row>
    <row r="128" spans="6:8" ht="12.75">
      <c r="F128" s="1"/>
      <c r="G128" s="1"/>
      <c r="H128" s="10"/>
    </row>
    <row r="129" spans="6:8" ht="12.75">
      <c r="F129" s="1"/>
      <c r="G129" s="1"/>
      <c r="H129" s="10"/>
    </row>
    <row r="130" spans="6:8" ht="12.75">
      <c r="F130" s="1"/>
      <c r="G130" s="1"/>
      <c r="H130" s="10"/>
    </row>
    <row r="131" spans="6:8" ht="12.75">
      <c r="F131" s="1"/>
      <c r="G131" s="1"/>
      <c r="H131" s="10"/>
    </row>
    <row r="132" spans="6:8" ht="12.75">
      <c r="F132" s="1"/>
      <c r="G132" s="1"/>
      <c r="H132" s="10"/>
    </row>
    <row r="133" spans="6:8" ht="12.75">
      <c r="F133" s="1"/>
      <c r="G133" s="1"/>
      <c r="H133" s="10"/>
    </row>
    <row r="134" spans="6:8" ht="12.75">
      <c r="F134" s="1"/>
      <c r="G134" s="1"/>
      <c r="H134" s="10"/>
    </row>
    <row r="135" spans="6:8" ht="12.75">
      <c r="F135" s="1"/>
      <c r="G135" s="1"/>
      <c r="H135" s="10"/>
    </row>
    <row r="136" spans="6:8" ht="12.75">
      <c r="F136" s="1"/>
      <c r="G136" s="1"/>
      <c r="H136" s="10"/>
    </row>
    <row r="137" spans="6:8" ht="12.75">
      <c r="F137" s="1"/>
      <c r="G137" s="1"/>
      <c r="H137" s="10"/>
    </row>
    <row r="138" spans="6:8" ht="12.75">
      <c r="F138" s="1"/>
      <c r="G138" s="1"/>
      <c r="H138" s="10"/>
    </row>
    <row r="139" spans="6:8" ht="12.75">
      <c r="F139" s="1"/>
      <c r="G139" s="1"/>
      <c r="H139" s="10"/>
    </row>
    <row r="140" spans="6:8" ht="12.75">
      <c r="F140" s="1"/>
      <c r="G140" s="1"/>
      <c r="H140" s="10"/>
    </row>
    <row r="141" spans="6:8" ht="12.75">
      <c r="F141" s="1"/>
      <c r="G141" s="1"/>
      <c r="H141" s="10"/>
    </row>
    <row r="142" spans="6:8" ht="12.75">
      <c r="F142" s="1"/>
      <c r="G142" s="1"/>
      <c r="H142" s="10"/>
    </row>
    <row r="143" spans="6:8" ht="12.75">
      <c r="F143" s="1"/>
      <c r="G143" s="1"/>
      <c r="H143" s="10"/>
    </row>
    <row r="144" spans="6:8" ht="12.75">
      <c r="F144" s="1"/>
      <c r="G144" s="1"/>
      <c r="H144" s="10"/>
    </row>
    <row r="145" spans="6:8" ht="12.75">
      <c r="F145" s="1"/>
      <c r="G145" s="1"/>
      <c r="H145" s="10"/>
    </row>
    <row r="146" spans="6:8" ht="12.75">
      <c r="F146" s="1"/>
      <c r="G146" s="1"/>
      <c r="H146" s="10"/>
    </row>
    <row r="147" spans="6:8" ht="12.75">
      <c r="F147" s="1"/>
      <c r="G147" s="1"/>
      <c r="H147" s="10"/>
    </row>
    <row r="148" spans="6:8" ht="12.75">
      <c r="F148" s="1"/>
      <c r="G148" s="1"/>
      <c r="H148" s="10"/>
    </row>
    <row r="149" spans="6:8" ht="12.75">
      <c r="F149" s="1"/>
      <c r="G149" s="1"/>
      <c r="H149" s="10"/>
    </row>
    <row r="150" spans="6:8" ht="12.75">
      <c r="F150" s="1"/>
      <c r="G150" s="1"/>
      <c r="H150" s="10"/>
    </row>
    <row r="151" spans="6:8" ht="12.75">
      <c r="F151" s="1"/>
      <c r="G151" s="1"/>
      <c r="H151" s="10"/>
    </row>
    <row r="152" spans="6:8" ht="12.75">
      <c r="F152" s="1"/>
      <c r="G152" s="1"/>
      <c r="H152" s="10"/>
    </row>
    <row r="153" spans="6:8" ht="12.75">
      <c r="F153" s="1"/>
      <c r="G153" s="1"/>
      <c r="H153" s="10"/>
    </row>
    <row r="154" spans="6:8" ht="12.75">
      <c r="F154" s="1"/>
      <c r="G154" s="1"/>
      <c r="H154" s="10"/>
    </row>
    <row r="155" spans="6:8" ht="12.75">
      <c r="F155" s="1"/>
      <c r="G155" s="1"/>
      <c r="H155" s="10"/>
    </row>
    <row r="156" spans="6:8" ht="12.75">
      <c r="F156" s="1"/>
      <c r="G156" s="1"/>
      <c r="H156" s="10"/>
    </row>
    <row r="157" spans="6:8" ht="12.75">
      <c r="F157" s="1"/>
      <c r="G157" s="1"/>
      <c r="H157" s="10"/>
    </row>
    <row r="158" spans="6:8" ht="12.75">
      <c r="F158" s="1"/>
      <c r="G158" s="1"/>
      <c r="H158" s="10"/>
    </row>
    <row r="159" spans="6:8" ht="12.75">
      <c r="F159" s="1"/>
      <c r="G159" s="1"/>
      <c r="H159" s="10"/>
    </row>
    <row r="160" spans="6:8" ht="12.75">
      <c r="F160" s="1"/>
      <c r="G160" s="1"/>
      <c r="H160" s="10"/>
    </row>
    <row r="161" spans="6:8" ht="12.75">
      <c r="F161" s="1"/>
      <c r="G161" s="1"/>
      <c r="H161" s="10"/>
    </row>
    <row r="162" spans="6:8" ht="12.75">
      <c r="F162" s="1"/>
      <c r="G162" s="1"/>
      <c r="H162" s="10"/>
    </row>
    <row r="163" spans="6:8" ht="12.75">
      <c r="F163" s="1"/>
      <c r="G163" s="1"/>
      <c r="H163" s="10"/>
    </row>
    <row r="164" spans="6:8" ht="12.75">
      <c r="F164" s="1"/>
      <c r="G164" s="1"/>
      <c r="H164" s="10"/>
    </row>
    <row r="165" spans="6:8" ht="12.75">
      <c r="F165" s="1"/>
      <c r="G165" s="1"/>
      <c r="H165" s="10"/>
    </row>
    <row r="166" spans="6:8" ht="12.75">
      <c r="F166" s="1"/>
      <c r="G166" s="1"/>
      <c r="H166" s="10"/>
    </row>
    <row r="167" spans="6:8" ht="12.75">
      <c r="F167" s="1"/>
      <c r="G167" s="1"/>
      <c r="H167" s="10"/>
    </row>
    <row r="168" spans="6:8" ht="12.75">
      <c r="F168" s="1"/>
      <c r="G168" s="1"/>
      <c r="H168" s="10"/>
    </row>
    <row r="169" spans="6:8" ht="12.75">
      <c r="F169" s="1"/>
      <c r="G169" s="1"/>
      <c r="H169" s="10"/>
    </row>
    <row r="170" spans="6:8" ht="12.75">
      <c r="F170" s="1"/>
      <c r="G170" s="1"/>
      <c r="H170" s="10"/>
    </row>
    <row r="171" ht="12.75">
      <c r="H171" s="35"/>
    </row>
    <row r="172" ht="12.75">
      <c r="H172" s="35"/>
    </row>
    <row r="173" ht="12.75">
      <c r="H173" s="35"/>
    </row>
    <row r="174" ht="12.75">
      <c r="H174" s="35"/>
    </row>
    <row r="175" ht="12.75">
      <c r="H175" s="35"/>
    </row>
    <row r="176" ht="12.75">
      <c r="H176" s="35"/>
    </row>
    <row r="177" ht="12.75">
      <c r="H177" s="35"/>
    </row>
    <row r="178" ht="12.75">
      <c r="H178" s="35"/>
    </row>
    <row r="179" ht="12.75">
      <c r="H179" s="35"/>
    </row>
    <row r="180" ht="12.75">
      <c r="H180" s="35"/>
    </row>
    <row r="181" ht="12.75">
      <c r="H181" s="35"/>
    </row>
    <row r="182" ht="12.75">
      <c r="H182" s="35"/>
    </row>
    <row r="183" ht="12.75">
      <c r="H183" s="35"/>
    </row>
    <row r="184" ht="12.75">
      <c r="H184" s="35"/>
    </row>
    <row r="185" ht="12.75">
      <c r="H185" s="35"/>
    </row>
    <row r="186" ht="12.75">
      <c r="H186" s="35"/>
    </row>
    <row r="187" ht="12.75">
      <c r="H187" s="35"/>
    </row>
    <row r="188" ht="12.75">
      <c r="H188" s="35"/>
    </row>
    <row r="189" ht="12.75">
      <c r="H189" s="35"/>
    </row>
  </sheetData>
  <printOptions/>
  <pageMargins left="0.43" right="0.48" top="0.34" bottom="0.21" header="0.5" footer="0.21"/>
  <pageSetup fitToHeight="1" fitToWidth="1" horizontalDpi="300" verticalDpi="3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6"/>
  <sheetViews>
    <sheetView workbookViewId="0" topLeftCell="B15">
      <selection activeCell="J32" sqref="J32"/>
    </sheetView>
  </sheetViews>
  <sheetFormatPr defaultColWidth="9.140625" defaultRowHeight="12.75"/>
  <cols>
    <col min="3" max="3" width="10.7109375" style="0" customWidth="1"/>
    <col min="5" max="5" width="9.8515625" style="0" bestFit="1" customWidth="1"/>
    <col min="7" max="7" width="12.7109375" style="0" customWidth="1"/>
    <col min="9" max="9" width="10.7109375" style="0" customWidth="1"/>
    <col min="10" max="10" width="12.7109375" style="0" customWidth="1"/>
  </cols>
  <sheetData>
    <row r="1" ht="12.75">
      <c r="A1" s="2" t="s">
        <v>7</v>
      </c>
    </row>
    <row r="2" ht="12.75">
      <c r="A2" s="2" t="s">
        <v>73</v>
      </c>
    </row>
    <row r="3" ht="12.75">
      <c r="A3" s="2" t="s">
        <v>304</v>
      </c>
    </row>
    <row r="4" spans="1:7" ht="12.75">
      <c r="A4" s="2" t="s">
        <v>6</v>
      </c>
      <c r="B4" s="1"/>
      <c r="C4" s="1"/>
      <c r="D4" s="1"/>
      <c r="E4" s="1"/>
      <c r="F4" s="1"/>
      <c r="G4" s="1"/>
    </row>
    <row r="5" spans="1:7" ht="12.75">
      <c r="A5" s="2"/>
      <c r="B5" s="1"/>
      <c r="C5" s="1"/>
      <c r="D5" s="1"/>
      <c r="E5" s="1"/>
      <c r="F5" s="1"/>
      <c r="G5" s="1"/>
    </row>
    <row r="6" spans="1:13" ht="12.75">
      <c r="A6" s="1"/>
      <c r="B6" s="1"/>
      <c r="C6" s="1"/>
      <c r="D6" s="1"/>
      <c r="E6" s="33" t="s">
        <v>74</v>
      </c>
      <c r="F6" s="33" t="s">
        <v>75</v>
      </c>
      <c r="G6" s="33" t="s">
        <v>76</v>
      </c>
      <c r="H6" s="33" t="s">
        <v>77</v>
      </c>
      <c r="I6" s="33" t="s">
        <v>262</v>
      </c>
      <c r="J6" s="33" t="s">
        <v>78</v>
      </c>
      <c r="K6" s="1"/>
      <c r="L6" s="1"/>
      <c r="M6" s="1"/>
    </row>
    <row r="7" spans="1:13" ht="12.75">
      <c r="A7" s="1"/>
      <c r="B7" s="1"/>
      <c r="C7" s="1"/>
      <c r="D7" s="1"/>
      <c r="E7" s="34" t="s">
        <v>79</v>
      </c>
      <c r="F7" s="34" t="s">
        <v>80</v>
      </c>
      <c r="G7" s="34" t="s">
        <v>81</v>
      </c>
      <c r="H7" s="34" t="s">
        <v>82</v>
      </c>
      <c r="I7" s="34" t="s">
        <v>263</v>
      </c>
      <c r="J7" s="34" t="s">
        <v>83</v>
      </c>
      <c r="K7" s="34" t="s">
        <v>84</v>
      </c>
      <c r="L7" s="1"/>
      <c r="M7" s="1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 t="s">
        <v>238</v>
      </c>
      <c r="B9" s="1"/>
      <c r="C9" s="1"/>
      <c r="D9" s="1"/>
      <c r="E9" s="10">
        <v>44520</v>
      </c>
      <c r="F9" s="10">
        <v>7857</v>
      </c>
      <c r="G9" s="10">
        <v>1022</v>
      </c>
      <c r="H9" s="10">
        <v>21</v>
      </c>
      <c r="I9" s="10">
        <v>0</v>
      </c>
      <c r="J9" s="10">
        <v>-90089</v>
      </c>
      <c r="K9" s="10">
        <f>SUM(E9:J9)</f>
        <v>-36669</v>
      </c>
      <c r="L9" s="1"/>
      <c r="M9" s="1"/>
    </row>
    <row r="10" spans="1:13" ht="12.75">
      <c r="A10" s="1"/>
      <c r="B10" s="1"/>
      <c r="C10" s="1"/>
      <c r="D10" s="1"/>
      <c r="E10" s="10"/>
      <c r="F10" s="10"/>
      <c r="G10" s="10"/>
      <c r="H10" s="10"/>
      <c r="I10" s="10"/>
      <c r="J10" s="10"/>
      <c r="K10" s="10"/>
      <c r="L10" s="1"/>
      <c r="M10" s="1"/>
    </row>
    <row r="11" spans="1:13" ht="12.75">
      <c r="A11" s="1" t="s">
        <v>300</v>
      </c>
      <c r="B11" s="1"/>
      <c r="C11" s="1"/>
      <c r="D11" s="1"/>
      <c r="E11" s="10">
        <v>6400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>SUM(E11:J11)</f>
        <v>6400</v>
      </c>
      <c r="L11" s="1"/>
      <c r="M11" s="1"/>
    </row>
    <row r="12" spans="1:13" ht="12.75">
      <c r="A12" s="1"/>
      <c r="B12" s="1"/>
      <c r="C12" s="1"/>
      <c r="D12" s="1"/>
      <c r="E12" s="10"/>
      <c r="F12" s="10"/>
      <c r="G12" s="10"/>
      <c r="H12" s="10"/>
      <c r="I12" s="10"/>
      <c r="J12" s="10"/>
      <c r="K12" s="10"/>
      <c r="L12" s="1"/>
      <c r="M12" s="1"/>
    </row>
    <row r="13" spans="1:13" ht="12.75">
      <c r="A13" s="1" t="s">
        <v>299</v>
      </c>
      <c r="B13" s="1"/>
      <c r="C13" s="1"/>
      <c r="D13" s="1"/>
      <c r="E13" s="10">
        <v>0</v>
      </c>
      <c r="F13" s="10">
        <v>-120</v>
      </c>
      <c r="G13" s="10">
        <v>0</v>
      </c>
      <c r="H13" s="10">
        <v>0</v>
      </c>
      <c r="I13" s="10">
        <v>0</v>
      </c>
      <c r="J13" s="10">
        <v>0</v>
      </c>
      <c r="K13" s="10">
        <f>SUM(E13:J13)</f>
        <v>-120</v>
      </c>
      <c r="L13" s="1"/>
      <c r="M13" s="1"/>
    </row>
    <row r="14" spans="1:13" ht="12.75">
      <c r="A14" s="1"/>
      <c r="B14" s="1"/>
      <c r="C14" s="1"/>
      <c r="D14" s="1"/>
      <c r="E14" s="10"/>
      <c r="F14" s="10"/>
      <c r="G14" s="10"/>
      <c r="H14" s="10"/>
      <c r="I14" s="10"/>
      <c r="J14" s="10"/>
      <c r="K14" s="10"/>
      <c r="L14" s="1"/>
      <c r="M14" s="1"/>
    </row>
    <row r="15" spans="1:13" ht="12.75">
      <c r="A15" s="1" t="s">
        <v>334</v>
      </c>
      <c r="B15" s="1"/>
      <c r="C15" s="1"/>
      <c r="D15" s="1"/>
      <c r="E15" s="10">
        <v>0</v>
      </c>
      <c r="F15" s="10">
        <v>0</v>
      </c>
      <c r="G15" s="10">
        <v>-647</v>
      </c>
      <c r="H15" s="10">
        <v>0</v>
      </c>
      <c r="I15" s="10">
        <v>0</v>
      </c>
      <c r="J15" s="10">
        <v>0</v>
      </c>
      <c r="K15" s="10">
        <f>SUM(E15:J15)</f>
        <v>-647</v>
      </c>
      <c r="L15" s="1"/>
      <c r="M15" s="1"/>
    </row>
    <row r="16" spans="1:13" ht="12.75">
      <c r="A16" s="1"/>
      <c r="B16" s="1"/>
      <c r="C16" s="1"/>
      <c r="D16" s="1"/>
      <c r="E16" s="10"/>
      <c r="F16" s="10"/>
      <c r="G16" s="10"/>
      <c r="H16" s="10"/>
      <c r="I16" s="10"/>
      <c r="J16" s="10"/>
      <c r="K16" s="10"/>
      <c r="L16" s="1"/>
      <c r="M16" s="1"/>
    </row>
    <row r="17" spans="1:13" ht="12.75">
      <c r="A17" s="1" t="s">
        <v>156</v>
      </c>
      <c r="B17" s="1"/>
      <c r="C17" s="1"/>
      <c r="D17" s="1"/>
      <c r="E17" s="10"/>
      <c r="F17" s="10"/>
      <c r="G17" s="10"/>
      <c r="H17" s="10"/>
      <c r="I17" s="10"/>
      <c r="J17" s="10"/>
      <c r="K17" s="10"/>
      <c r="L17" s="1"/>
      <c r="M17" s="1"/>
    </row>
    <row r="18" spans="1:13" ht="12.75">
      <c r="A18" s="1" t="s">
        <v>158</v>
      </c>
      <c r="B18" s="1"/>
      <c r="C18" s="1"/>
      <c r="D18" s="1"/>
      <c r="E18" s="10"/>
      <c r="F18" s="10"/>
      <c r="G18" s="10"/>
      <c r="H18" s="10"/>
      <c r="I18" s="10"/>
      <c r="J18" s="10"/>
      <c r="K18" s="10"/>
      <c r="L18" s="1"/>
      <c r="M18" s="1"/>
    </row>
    <row r="19" spans="1:13" ht="12.75">
      <c r="A19" s="1" t="s">
        <v>159</v>
      </c>
      <c r="B19" s="1"/>
      <c r="C19" s="1"/>
      <c r="D19" s="1"/>
      <c r="E19" s="10">
        <v>0</v>
      </c>
      <c r="F19" s="10">
        <v>0</v>
      </c>
      <c r="G19" s="10">
        <v>0</v>
      </c>
      <c r="H19" s="10">
        <v>10</v>
      </c>
      <c r="I19" s="10">
        <v>0</v>
      </c>
      <c r="J19" s="10">
        <v>0</v>
      </c>
      <c r="K19" s="10">
        <f>SUM(E19:J19)</f>
        <v>10</v>
      </c>
      <c r="L19" s="1"/>
      <c r="M19" s="1"/>
    </row>
    <row r="20" spans="1:13" ht="12.75">
      <c r="A20" s="1"/>
      <c r="B20" s="1"/>
      <c r="C20" s="1"/>
      <c r="D20" s="1"/>
      <c r="E20" s="10"/>
      <c r="F20" s="10"/>
      <c r="G20" s="10"/>
      <c r="H20" s="10"/>
      <c r="I20" s="10"/>
      <c r="J20" s="10"/>
      <c r="K20" s="10"/>
      <c r="L20" s="1"/>
      <c r="M20" s="1"/>
    </row>
    <row r="21" spans="1:13" ht="12.75">
      <c r="A21" s="1" t="s">
        <v>259</v>
      </c>
      <c r="B21" s="1"/>
      <c r="C21" s="1"/>
      <c r="D21" s="1"/>
      <c r="E21" s="10"/>
      <c r="F21" s="10"/>
      <c r="G21" s="10"/>
      <c r="H21" s="10"/>
      <c r="I21" s="10"/>
      <c r="J21" s="10"/>
      <c r="K21" s="10"/>
      <c r="L21" s="1"/>
      <c r="M21" s="1"/>
    </row>
    <row r="22" spans="1:13" ht="12.75">
      <c r="A22" s="1" t="s">
        <v>260</v>
      </c>
      <c r="B22" s="1"/>
      <c r="C22" s="1"/>
      <c r="D22" s="1"/>
      <c r="E22" s="10"/>
      <c r="F22" s="10"/>
      <c r="G22" s="10"/>
      <c r="H22" s="10"/>
      <c r="I22" s="10"/>
      <c r="J22" s="10"/>
      <c r="K22" s="10"/>
      <c r="L22" s="1"/>
      <c r="M22" s="1"/>
    </row>
    <row r="23" spans="1:13" ht="12.75">
      <c r="A23" s="1" t="s">
        <v>261</v>
      </c>
      <c r="B23" s="1"/>
      <c r="C23" s="1"/>
      <c r="D23" s="1"/>
      <c r="E23" s="10">
        <v>0</v>
      </c>
      <c r="F23" s="10">
        <v>0</v>
      </c>
      <c r="G23" s="10">
        <v>0</v>
      </c>
      <c r="H23" s="10">
        <v>0</v>
      </c>
      <c r="I23" s="10">
        <v>40000</v>
      </c>
      <c r="J23" s="10">
        <v>0</v>
      </c>
      <c r="K23" s="10">
        <f>SUM(E23:J23)</f>
        <v>40000</v>
      </c>
      <c r="L23" s="1"/>
      <c r="M23" s="1"/>
    </row>
    <row r="24" spans="1:13" ht="12.75">
      <c r="A24" s="1"/>
      <c r="B24" s="1"/>
      <c r="C24" s="1"/>
      <c r="D24" s="1"/>
      <c r="E24" s="10"/>
      <c r="F24" s="10"/>
      <c r="G24" s="10"/>
      <c r="H24" s="10"/>
      <c r="I24" s="10"/>
      <c r="J24" s="10"/>
      <c r="K24" s="10"/>
      <c r="L24" s="1"/>
      <c r="M24" s="1"/>
    </row>
    <row r="25" spans="1:13" ht="12.75">
      <c r="A25" s="1" t="s">
        <v>335</v>
      </c>
      <c r="B25" s="1"/>
      <c r="C25" s="1"/>
      <c r="D25" s="1"/>
      <c r="E25" s="10">
        <v>0</v>
      </c>
      <c r="F25" s="10">
        <v>0</v>
      </c>
      <c r="G25" s="10">
        <v>0</v>
      </c>
      <c r="H25" s="10">
        <v>0</v>
      </c>
      <c r="I25" s="10">
        <v>-6985</v>
      </c>
      <c r="J25" s="10">
        <v>0</v>
      </c>
      <c r="K25" s="10">
        <f>SUM(E25:J25)</f>
        <v>-6985</v>
      </c>
      <c r="L25" s="1"/>
      <c r="M25" s="1"/>
    </row>
    <row r="26" spans="1:13" ht="12.75">
      <c r="A26" s="1"/>
      <c r="B26" s="1"/>
      <c r="C26" s="1"/>
      <c r="D26" s="1"/>
      <c r="E26" s="10"/>
      <c r="F26" s="10"/>
      <c r="G26" s="10"/>
      <c r="H26" s="10"/>
      <c r="I26" s="10"/>
      <c r="J26" s="10"/>
      <c r="K26" s="10"/>
      <c r="L26" s="1"/>
      <c r="M26" s="1"/>
    </row>
    <row r="27" spans="1:13" ht="12.75">
      <c r="A27" s="1" t="s">
        <v>333</v>
      </c>
      <c r="B27" s="1"/>
      <c r="C27" s="1"/>
      <c r="D27" s="1"/>
      <c r="E27" s="10">
        <v>0</v>
      </c>
      <c r="F27" s="10">
        <v>0</v>
      </c>
      <c r="G27" s="10">
        <v>0</v>
      </c>
      <c r="H27" s="10">
        <v>0</v>
      </c>
      <c r="I27" s="10">
        <v>360</v>
      </c>
      <c r="J27" s="10">
        <v>0</v>
      </c>
      <c r="K27" s="10">
        <f>SUM(E27:J27)</f>
        <v>360</v>
      </c>
      <c r="L27" s="1"/>
      <c r="M27" s="1"/>
    </row>
    <row r="28" spans="1:13" ht="12.75">
      <c r="A28" s="1"/>
      <c r="B28" s="1"/>
      <c r="C28" s="1"/>
      <c r="D28" s="1"/>
      <c r="E28" s="10"/>
      <c r="F28" s="10"/>
      <c r="G28" s="10"/>
      <c r="H28" s="10"/>
      <c r="I28" s="10"/>
      <c r="J28" s="10"/>
      <c r="K28" s="10"/>
      <c r="L28" s="1"/>
      <c r="M28" s="1"/>
    </row>
    <row r="29" spans="1:13" ht="12.75">
      <c r="A29" s="1" t="s">
        <v>264</v>
      </c>
      <c r="B29" s="1"/>
      <c r="C29" s="1"/>
      <c r="D29" s="1"/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-1156</v>
      </c>
      <c r="K29" s="10">
        <f>SUM(E29:J29)</f>
        <v>-1156</v>
      </c>
      <c r="L29" s="1"/>
      <c r="M29" s="1"/>
    </row>
    <row r="30" spans="1:13" ht="12.75">
      <c r="A30" s="1"/>
      <c r="B30" s="1"/>
      <c r="C30" s="1"/>
      <c r="D30" s="1"/>
      <c r="E30" s="10"/>
      <c r="F30" s="10"/>
      <c r="G30" s="10"/>
      <c r="H30" s="10"/>
      <c r="I30" s="10"/>
      <c r="J30" s="10"/>
      <c r="K30" s="10"/>
      <c r="L30" s="1"/>
      <c r="M30" s="1"/>
    </row>
    <row r="31" spans="1:13" ht="12.75">
      <c r="A31" s="1" t="s">
        <v>328</v>
      </c>
      <c r="B31" s="1"/>
      <c r="C31" s="1"/>
      <c r="D31" s="1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23444</v>
      </c>
      <c r="K31" s="11">
        <f>SUM(E31:J31)</f>
        <v>23444</v>
      </c>
      <c r="L31" s="1"/>
      <c r="M31" s="1"/>
    </row>
    <row r="32" spans="1:13" ht="12.75">
      <c r="A32" s="1"/>
      <c r="B32" s="1"/>
      <c r="C32" s="1"/>
      <c r="D32" s="1"/>
      <c r="E32" s="10"/>
      <c r="F32" s="10"/>
      <c r="G32" s="10"/>
      <c r="H32" s="10"/>
      <c r="I32" s="10"/>
      <c r="J32" s="10"/>
      <c r="K32" s="10"/>
      <c r="L32" s="1"/>
      <c r="M32" s="1"/>
    </row>
    <row r="33" spans="1:13" ht="13.5" thickBot="1">
      <c r="A33" s="1" t="s">
        <v>298</v>
      </c>
      <c r="B33" s="1"/>
      <c r="C33" s="1"/>
      <c r="D33" s="1"/>
      <c r="E33" s="12">
        <f aca="true" t="shared" si="0" ref="E33:K33">SUM(E9:E31)</f>
        <v>50920</v>
      </c>
      <c r="F33" s="12">
        <f t="shared" si="0"/>
        <v>7737</v>
      </c>
      <c r="G33" s="12">
        <f t="shared" si="0"/>
        <v>375</v>
      </c>
      <c r="H33" s="12">
        <f t="shared" si="0"/>
        <v>31</v>
      </c>
      <c r="I33" s="12">
        <f t="shared" si="0"/>
        <v>33375</v>
      </c>
      <c r="J33" s="12">
        <f t="shared" si="0"/>
        <v>-67801</v>
      </c>
      <c r="K33" s="12">
        <f t="shared" si="0"/>
        <v>24637</v>
      </c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 t="s">
        <v>232</v>
      </c>
      <c r="B37" s="1"/>
      <c r="C37" s="1"/>
      <c r="D37" s="1"/>
      <c r="E37" s="10">
        <v>22260</v>
      </c>
      <c r="F37" s="10">
        <v>20100</v>
      </c>
      <c r="G37" s="10">
        <v>1022</v>
      </c>
      <c r="H37" s="10">
        <v>0</v>
      </c>
      <c r="I37" s="10">
        <v>0</v>
      </c>
      <c r="J37" s="10">
        <v>-76967</v>
      </c>
      <c r="K37" s="10">
        <f>SUM(E37:J37)</f>
        <v>-33585</v>
      </c>
      <c r="L37" s="1"/>
      <c r="M37" s="1"/>
    </row>
    <row r="38" spans="1:13" ht="12.75">
      <c r="A38" s="1"/>
      <c r="B38" s="1"/>
      <c r="C38" s="1"/>
      <c r="D38" s="1"/>
      <c r="E38" s="10"/>
      <c r="F38" s="10"/>
      <c r="G38" s="10"/>
      <c r="H38" s="10"/>
      <c r="I38" s="10"/>
      <c r="J38" s="10"/>
      <c r="K38" s="10"/>
      <c r="L38" s="1"/>
      <c r="M38" s="1"/>
    </row>
    <row r="39" spans="1:13" ht="12.75">
      <c r="A39" s="1" t="s">
        <v>156</v>
      </c>
      <c r="B39" s="1"/>
      <c r="C39" s="1"/>
      <c r="D39" s="1"/>
      <c r="E39" s="10"/>
      <c r="F39" s="10"/>
      <c r="G39" s="10"/>
      <c r="H39" s="10"/>
      <c r="I39" s="10"/>
      <c r="J39" s="10"/>
      <c r="K39" s="10"/>
      <c r="L39" s="1"/>
      <c r="M39" s="1"/>
    </row>
    <row r="40" spans="1:13" ht="12.75">
      <c r="A40" s="1" t="s">
        <v>158</v>
      </c>
      <c r="B40" s="1"/>
      <c r="C40" s="1"/>
      <c r="D40" s="1"/>
      <c r="E40" s="10"/>
      <c r="F40" s="10"/>
      <c r="G40" s="10"/>
      <c r="H40" s="10"/>
      <c r="I40" s="10"/>
      <c r="J40" s="10"/>
      <c r="K40" s="10"/>
      <c r="L40" s="1"/>
      <c r="M40" s="1"/>
    </row>
    <row r="41" spans="1:13" ht="12.75">
      <c r="A41" s="1" t="s">
        <v>159</v>
      </c>
      <c r="B41" s="1"/>
      <c r="C41" s="1"/>
      <c r="D41" s="1"/>
      <c r="E41" s="10">
        <v>0</v>
      </c>
      <c r="F41" s="10">
        <v>0</v>
      </c>
      <c r="G41" s="10">
        <v>0</v>
      </c>
      <c r="H41" s="10">
        <v>21</v>
      </c>
      <c r="I41" s="10">
        <v>0</v>
      </c>
      <c r="J41" s="10">
        <v>0</v>
      </c>
      <c r="K41" s="10">
        <f>SUM(E41:J41)</f>
        <v>21</v>
      </c>
      <c r="L41" s="1"/>
      <c r="M41" s="1"/>
    </row>
    <row r="42" spans="1:13" ht="12.75">
      <c r="A42" s="1"/>
      <c r="B42" s="1"/>
      <c r="C42" s="1"/>
      <c r="D42" s="1"/>
      <c r="E42" s="10"/>
      <c r="F42" s="10"/>
      <c r="G42" s="10"/>
      <c r="H42" s="10"/>
      <c r="I42" s="10"/>
      <c r="J42" s="10"/>
      <c r="K42" s="10"/>
      <c r="L42" s="1"/>
      <c r="M42" s="1"/>
    </row>
    <row r="43" spans="1:13" ht="12.75">
      <c r="A43" s="1" t="s">
        <v>326</v>
      </c>
      <c r="B43" s="1"/>
      <c r="C43" s="1"/>
      <c r="D43" s="1"/>
      <c r="E43" s="10">
        <v>22260</v>
      </c>
      <c r="F43" s="10">
        <v>-12243</v>
      </c>
      <c r="G43" s="10">
        <v>0</v>
      </c>
      <c r="H43" s="10">
        <v>0</v>
      </c>
      <c r="I43" s="10">
        <v>0</v>
      </c>
      <c r="J43" s="10"/>
      <c r="K43" s="10">
        <f>SUM(E43:J43)</f>
        <v>10017</v>
      </c>
      <c r="L43" s="1"/>
      <c r="M43" s="1"/>
    </row>
    <row r="44" spans="1:13" ht="12.75">
      <c r="A44" s="1"/>
      <c r="B44" s="1"/>
      <c r="C44" s="1"/>
      <c r="D44" s="1"/>
      <c r="E44" s="10"/>
      <c r="F44" s="10"/>
      <c r="G44" s="10"/>
      <c r="H44" s="10"/>
      <c r="I44" s="10"/>
      <c r="J44" s="10"/>
      <c r="K44" s="10"/>
      <c r="L44" s="1"/>
      <c r="M44" s="1"/>
    </row>
    <row r="45" spans="1:13" ht="12.75">
      <c r="A45" s="1" t="s">
        <v>327</v>
      </c>
      <c r="B45" s="1"/>
      <c r="C45" s="1"/>
      <c r="D45" s="1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-13122</v>
      </c>
      <c r="K45" s="11">
        <f>SUM(E45:J45)</f>
        <v>-13122</v>
      </c>
      <c r="L45" s="1"/>
      <c r="M45" s="1"/>
    </row>
    <row r="46" spans="1:13" ht="12.75">
      <c r="A46" s="1"/>
      <c r="B46" s="1"/>
      <c r="C46" s="1"/>
      <c r="D46" s="1"/>
      <c r="E46" s="14"/>
      <c r="F46" s="14"/>
      <c r="G46" s="14"/>
      <c r="H46" s="14"/>
      <c r="I46" s="14"/>
      <c r="J46" s="14"/>
      <c r="K46" s="14"/>
      <c r="L46" s="1"/>
      <c r="M46" s="1"/>
    </row>
    <row r="47" spans="1:13" ht="13.5" thickBot="1">
      <c r="A47" s="1" t="s">
        <v>325</v>
      </c>
      <c r="B47" s="1"/>
      <c r="C47" s="1"/>
      <c r="D47" s="1"/>
      <c r="E47" s="12">
        <f>SUM(E37:E45)</f>
        <v>44520</v>
      </c>
      <c r="F47" s="12">
        <f>SUM(F37:F45)</f>
        <v>7857</v>
      </c>
      <c r="G47" s="12">
        <f>SUM(G37:G45)</f>
        <v>1022</v>
      </c>
      <c r="H47" s="12">
        <f>SUM(H37:H45)</f>
        <v>21</v>
      </c>
      <c r="I47" s="12">
        <v>0</v>
      </c>
      <c r="J47" s="12">
        <f>SUM(J37:J45)</f>
        <v>-90089</v>
      </c>
      <c r="K47" s="12">
        <f>SUM(K37:K45)</f>
        <v>-36669</v>
      </c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 t="s">
        <v>157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 t="s">
        <v>236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0" ht="12.75">
      <c r="A52" s="1"/>
      <c r="B52" s="1"/>
      <c r="C52" s="1"/>
      <c r="D52" s="1"/>
      <c r="E52" s="1"/>
      <c r="F52" s="1"/>
      <c r="G52" s="1"/>
      <c r="H52" s="15"/>
      <c r="I52" s="15"/>
      <c r="J52" s="10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</sheetData>
  <printOptions/>
  <pageMargins left="0.37" right="0.33" top="1" bottom="1" header="0.5" footer="0.5"/>
  <pageSetup fitToHeight="1" fitToWidth="1" horizontalDpi="300" verticalDpi="3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workbookViewId="0" topLeftCell="A20">
      <selection activeCell="B29" sqref="B29"/>
    </sheetView>
  </sheetViews>
  <sheetFormatPr defaultColWidth="9.140625" defaultRowHeight="12.75"/>
  <cols>
    <col min="6" max="6" width="5.7109375" style="0" customWidth="1"/>
    <col min="7" max="7" width="10.7109375" style="0" customWidth="1"/>
    <col min="8" max="8" width="5.7109375" style="0" customWidth="1"/>
    <col min="9" max="9" width="10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5"/>
      <c r="I1" s="1"/>
      <c r="J1" s="1"/>
      <c r="K1" s="1"/>
      <c r="L1" s="1"/>
    </row>
    <row r="2" spans="1:12" ht="12.75">
      <c r="A2" s="2" t="s">
        <v>97</v>
      </c>
      <c r="B2" s="1"/>
      <c r="C2" s="1"/>
      <c r="D2" s="1"/>
      <c r="E2" s="1"/>
      <c r="F2" s="1"/>
      <c r="G2" s="1"/>
      <c r="H2" s="15"/>
      <c r="I2" s="1"/>
      <c r="J2" s="1"/>
      <c r="K2" s="1"/>
      <c r="L2" s="1"/>
    </row>
    <row r="3" spans="1:15" ht="12.75">
      <c r="A3" s="2" t="s">
        <v>304</v>
      </c>
      <c r="B3" s="1"/>
      <c r="C3" s="1"/>
      <c r="D3" s="1"/>
      <c r="E3" s="1"/>
      <c r="F3" s="1"/>
      <c r="G3" s="1"/>
      <c r="H3" s="15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5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5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4</v>
      </c>
      <c r="H6" s="54"/>
      <c r="I6" s="3" t="s">
        <v>33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305</v>
      </c>
      <c r="H7" s="54"/>
      <c r="I7" s="3" t="s">
        <v>305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179</v>
      </c>
      <c r="H8" s="54"/>
      <c r="I8" s="3" t="s">
        <v>179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30" t="s">
        <v>303</v>
      </c>
      <c r="H9" s="55"/>
      <c r="I9" s="30" t="s">
        <v>241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6</v>
      </c>
      <c r="H10" s="54"/>
      <c r="I10" s="3" t="s">
        <v>6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5"/>
      <c r="I11" s="1"/>
      <c r="J11" s="1"/>
      <c r="K11" s="1"/>
      <c r="L11" s="1"/>
      <c r="M11" s="1"/>
      <c r="N11" s="1"/>
      <c r="O11" s="1"/>
    </row>
    <row r="12" spans="1:15" ht="12.75">
      <c r="A12" s="1" t="s">
        <v>274</v>
      </c>
      <c r="B12" s="1"/>
      <c r="C12" s="1"/>
      <c r="D12" s="1"/>
      <c r="E12" s="1"/>
      <c r="G12" s="14">
        <v>29612</v>
      </c>
      <c r="H12" s="14"/>
      <c r="I12" s="14">
        <v>-13622</v>
      </c>
      <c r="J12" s="1"/>
      <c r="K12" s="1"/>
      <c r="L12" s="1"/>
      <c r="M12" s="1"/>
      <c r="N12" s="1"/>
      <c r="O12" s="1"/>
    </row>
    <row r="13" spans="1:15" ht="12.75">
      <c r="A13" s="1" t="s">
        <v>98</v>
      </c>
      <c r="B13" s="1"/>
      <c r="C13" s="1"/>
      <c r="D13" s="1"/>
      <c r="E13" s="1"/>
      <c r="G13" s="14"/>
      <c r="H13" s="14"/>
      <c r="I13" s="14" t="s">
        <v>0</v>
      </c>
      <c r="J13" s="1"/>
      <c r="K13" s="1"/>
      <c r="L13" s="1"/>
      <c r="M13" s="1"/>
      <c r="N13" s="1"/>
      <c r="O13" s="1"/>
    </row>
    <row r="14" spans="1:15" ht="12.75">
      <c r="A14" s="1" t="s">
        <v>162</v>
      </c>
      <c r="B14" s="1"/>
      <c r="C14" s="1"/>
      <c r="D14" s="1"/>
      <c r="E14" s="1"/>
      <c r="G14" s="14">
        <v>6926</v>
      </c>
      <c r="H14" s="14"/>
      <c r="I14" s="14">
        <v>14424</v>
      </c>
      <c r="J14" s="1"/>
      <c r="K14" s="1"/>
      <c r="L14" s="1"/>
      <c r="M14" s="1"/>
      <c r="N14" s="1"/>
      <c r="O14" s="1"/>
    </row>
    <row r="15" spans="1:15" ht="12.75">
      <c r="A15" s="1" t="s">
        <v>306</v>
      </c>
      <c r="B15" s="1"/>
      <c r="C15" s="1"/>
      <c r="D15" s="1"/>
      <c r="E15" s="1"/>
      <c r="G15" s="14">
        <v>6898</v>
      </c>
      <c r="H15" s="14"/>
      <c r="I15" s="14">
        <v>525</v>
      </c>
      <c r="J15" s="1"/>
      <c r="K15" s="1"/>
      <c r="L15" s="1"/>
      <c r="M15" s="1"/>
      <c r="N15" s="1"/>
      <c r="O15" s="1"/>
    </row>
    <row r="16" spans="1:15" ht="12.75">
      <c r="A16" s="1" t="s">
        <v>348</v>
      </c>
      <c r="B16" s="1"/>
      <c r="C16" s="1"/>
      <c r="D16" s="1"/>
      <c r="E16" s="1"/>
      <c r="G16" s="14">
        <v>2937</v>
      </c>
      <c r="H16" s="14"/>
      <c r="I16" s="14">
        <v>0</v>
      </c>
      <c r="J16" s="1"/>
      <c r="K16" s="1"/>
      <c r="L16" s="1"/>
      <c r="M16" s="1"/>
      <c r="N16" s="1"/>
      <c r="O16" s="1"/>
    </row>
    <row r="17" spans="1:15" ht="12.75">
      <c r="A17" s="1" t="s">
        <v>161</v>
      </c>
      <c r="B17" s="1"/>
      <c r="C17" s="1"/>
      <c r="D17" s="1"/>
      <c r="E17" s="1"/>
      <c r="G17" s="14">
        <v>1897</v>
      </c>
      <c r="H17" s="14"/>
      <c r="I17" s="14">
        <v>2148</v>
      </c>
      <c r="J17" s="1"/>
      <c r="K17" s="1"/>
      <c r="L17" s="1"/>
      <c r="M17" s="1"/>
      <c r="N17" s="1"/>
      <c r="O17" s="1"/>
    </row>
    <row r="18" spans="1:15" ht="12.75">
      <c r="A18" s="1" t="s">
        <v>330</v>
      </c>
      <c r="B18" s="1"/>
      <c r="C18" s="1"/>
      <c r="D18" s="1"/>
      <c r="E18" s="1"/>
      <c r="G18" s="14">
        <v>634</v>
      </c>
      <c r="H18" s="14"/>
      <c r="I18" s="14">
        <v>0</v>
      </c>
      <c r="J18" s="1"/>
      <c r="K18" s="1"/>
      <c r="L18" s="1"/>
      <c r="M18" s="1"/>
      <c r="N18" s="1"/>
      <c r="O18" s="1"/>
    </row>
    <row r="19" spans="1:15" ht="12.75">
      <c r="A19" s="1" t="s">
        <v>344</v>
      </c>
      <c r="B19" s="1"/>
      <c r="C19" s="1"/>
      <c r="D19" s="1"/>
      <c r="E19" s="1"/>
      <c r="G19" s="14">
        <v>316</v>
      </c>
      <c r="H19" s="14"/>
      <c r="I19" s="14">
        <v>226</v>
      </c>
      <c r="J19" s="1"/>
      <c r="K19" s="1"/>
      <c r="L19" s="1"/>
      <c r="M19" s="1"/>
      <c r="N19" s="1"/>
      <c r="O19" s="1"/>
    </row>
    <row r="20" spans="1:15" ht="12.75">
      <c r="A20" s="1" t="s">
        <v>177</v>
      </c>
      <c r="B20" s="1"/>
      <c r="C20" s="1"/>
      <c r="D20" s="1"/>
      <c r="E20" s="1"/>
      <c r="G20" s="14">
        <v>306</v>
      </c>
      <c r="H20" s="14"/>
      <c r="I20" s="14">
        <v>530</v>
      </c>
      <c r="J20" s="1"/>
      <c r="K20" s="1"/>
      <c r="L20" s="1"/>
      <c r="M20" s="1"/>
      <c r="N20" s="1"/>
      <c r="O20" s="1"/>
    </row>
    <row r="21" spans="1:15" ht="12.75">
      <c r="A21" s="1" t="s">
        <v>227</v>
      </c>
      <c r="B21" s="1"/>
      <c r="C21" s="1"/>
      <c r="D21" s="1"/>
      <c r="E21" s="1"/>
      <c r="G21" s="14">
        <v>177</v>
      </c>
      <c r="H21" s="14"/>
      <c r="I21" s="14">
        <v>-151</v>
      </c>
      <c r="J21" s="1"/>
      <c r="K21" s="1"/>
      <c r="L21" s="1"/>
      <c r="M21" s="1"/>
      <c r="N21" s="1"/>
      <c r="O21" s="1"/>
    </row>
    <row r="22" spans="1:15" ht="12.75">
      <c r="A22" s="1" t="s">
        <v>375</v>
      </c>
      <c r="B22" s="1"/>
      <c r="C22" s="1"/>
      <c r="D22" s="1"/>
      <c r="E22" s="1"/>
      <c r="G22" s="14">
        <v>161</v>
      </c>
      <c r="H22" s="14"/>
      <c r="I22" s="14">
        <v>-437</v>
      </c>
      <c r="J22" s="1"/>
      <c r="K22" s="1"/>
      <c r="L22" s="1"/>
      <c r="M22" s="1"/>
      <c r="N22" s="1"/>
      <c r="O22" s="1"/>
    </row>
    <row r="23" spans="1:15" ht="12.75">
      <c r="A23" s="1" t="s">
        <v>346</v>
      </c>
      <c r="G23" s="86">
        <v>-26395</v>
      </c>
      <c r="I23" s="86">
        <v>0</v>
      </c>
      <c r="J23" s="1"/>
      <c r="K23" s="1"/>
      <c r="L23" s="1"/>
      <c r="M23" s="1"/>
      <c r="N23" s="1"/>
      <c r="O23" s="1"/>
    </row>
    <row r="24" spans="1:15" ht="12.75">
      <c r="A24" s="1" t="s">
        <v>347</v>
      </c>
      <c r="G24" s="86">
        <v>-9007</v>
      </c>
      <c r="I24" s="86">
        <v>0</v>
      </c>
      <c r="J24" s="1"/>
      <c r="K24" s="1"/>
      <c r="L24" s="1"/>
      <c r="M24" s="1"/>
      <c r="N24" s="1"/>
      <c r="O24" s="1"/>
    </row>
    <row r="25" spans="1:15" ht="12.75">
      <c r="A25" s="1" t="s">
        <v>345</v>
      </c>
      <c r="B25" s="1"/>
      <c r="C25" s="1"/>
      <c r="D25" s="1"/>
      <c r="E25" s="1"/>
      <c r="G25" s="14">
        <v>-874</v>
      </c>
      <c r="H25" s="14"/>
      <c r="I25" s="14">
        <v>0</v>
      </c>
      <c r="J25" s="1"/>
      <c r="K25" s="1"/>
      <c r="L25" s="1"/>
      <c r="M25" s="1"/>
      <c r="N25" s="1"/>
      <c r="O25" s="1"/>
    </row>
    <row r="26" spans="1:15" ht="12.75">
      <c r="A26" s="1" t="s">
        <v>178</v>
      </c>
      <c r="B26" s="1"/>
      <c r="C26" s="1"/>
      <c r="D26" s="1"/>
      <c r="E26" s="1"/>
      <c r="G26" s="14">
        <v>-617</v>
      </c>
      <c r="H26" s="14"/>
      <c r="I26" s="14">
        <v>-161</v>
      </c>
      <c r="J26" s="1"/>
      <c r="K26" s="1"/>
      <c r="L26" s="1"/>
      <c r="M26" s="1"/>
      <c r="N26" s="1"/>
      <c r="O26" s="1"/>
    </row>
    <row r="27" spans="1:15" ht="12.75">
      <c r="A27" s="1" t="s">
        <v>163</v>
      </c>
      <c r="B27" s="1"/>
      <c r="C27" s="1"/>
      <c r="D27" s="1"/>
      <c r="E27" s="1"/>
      <c r="G27" s="14">
        <v>-382</v>
      </c>
      <c r="H27" s="14"/>
      <c r="I27" s="14">
        <v>-436</v>
      </c>
      <c r="J27" s="1"/>
      <c r="K27" s="1"/>
      <c r="L27" s="1"/>
      <c r="M27" s="1"/>
      <c r="N27" s="1"/>
      <c r="O27" s="1"/>
    </row>
    <row r="28" spans="1:15" ht="12.75">
      <c r="A28" s="1" t="s">
        <v>176</v>
      </c>
      <c r="B28" s="1"/>
      <c r="C28" s="1"/>
      <c r="D28" s="1"/>
      <c r="E28" s="1"/>
      <c r="G28" s="14">
        <v>-331</v>
      </c>
      <c r="H28" s="14"/>
      <c r="I28" s="14">
        <v>-275</v>
      </c>
      <c r="J28" s="1"/>
      <c r="K28" s="1"/>
      <c r="L28" s="1"/>
      <c r="M28" s="1"/>
      <c r="N28" s="1"/>
      <c r="O28" s="1"/>
    </row>
    <row r="29" spans="1:15" ht="12.75">
      <c r="A29" s="1" t="s">
        <v>308</v>
      </c>
      <c r="B29" s="1"/>
      <c r="C29" s="1"/>
      <c r="D29" s="1"/>
      <c r="E29" s="1"/>
      <c r="G29" s="14">
        <v>-30</v>
      </c>
      <c r="H29" s="14"/>
      <c r="I29" s="14">
        <v>-49</v>
      </c>
      <c r="J29" s="1"/>
      <c r="K29" s="1"/>
      <c r="L29" s="1"/>
      <c r="M29" s="1"/>
      <c r="N29" s="1"/>
      <c r="O29" s="1"/>
    </row>
    <row r="30" spans="1:15" ht="12.75">
      <c r="A30" s="1" t="s">
        <v>307</v>
      </c>
      <c r="B30" s="1"/>
      <c r="C30" s="1"/>
      <c r="D30" s="1"/>
      <c r="E30" s="1"/>
      <c r="G30" s="14">
        <v>0</v>
      </c>
      <c r="H30" s="14"/>
      <c r="I30" s="14">
        <v>68</v>
      </c>
      <c r="J30" s="1"/>
      <c r="K30" s="1"/>
      <c r="L30" s="1"/>
      <c r="M30" s="1"/>
      <c r="N30" s="1"/>
      <c r="O30" s="1"/>
    </row>
    <row r="31" spans="1:15" ht="12.75">
      <c r="A31" s="1" t="s">
        <v>309</v>
      </c>
      <c r="B31" s="1"/>
      <c r="C31" s="1"/>
      <c r="D31" s="1"/>
      <c r="E31" s="1"/>
      <c r="G31" s="14">
        <v>0</v>
      </c>
      <c r="H31" s="14"/>
      <c r="I31" s="14">
        <v>-17</v>
      </c>
      <c r="J31" s="1"/>
      <c r="K31" s="1"/>
      <c r="L31" s="1"/>
      <c r="M31" s="1"/>
      <c r="N31" s="1"/>
      <c r="O31" s="1"/>
    </row>
    <row r="32" spans="1:15" ht="12.75">
      <c r="A32" s="1" t="s">
        <v>310</v>
      </c>
      <c r="B32" s="1"/>
      <c r="C32" s="1"/>
      <c r="D32" s="1"/>
      <c r="E32" s="1"/>
      <c r="G32" s="11">
        <v>0</v>
      </c>
      <c r="H32" s="14"/>
      <c r="I32" s="11">
        <v>-9</v>
      </c>
      <c r="J32" s="1"/>
      <c r="K32" s="1"/>
      <c r="L32" s="1"/>
      <c r="M32" s="1"/>
      <c r="N32" s="1"/>
      <c r="O32" s="1"/>
    </row>
    <row r="33" spans="1:15" ht="12.75">
      <c r="A33" s="1" t="s">
        <v>0</v>
      </c>
      <c r="B33" s="1"/>
      <c r="C33" s="1"/>
      <c r="D33" s="1"/>
      <c r="E33" s="1"/>
      <c r="G33" s="14"/>
      <c r="H33" s="14"/>
      <c r="I33" s="15"/>
      <c r="J33" s="1"/>
      <c r="K33" s="1"/>
      <c r="L33" s="1"/>
      <c r="M33" s="1"/>
      <c r="N33" s="1"/>
      <c r="O33" s="1"/>
    </row>
    <row r="34" spans="1:15" ht="12.75">
      <c r="A34" s="1" t="s">
        <v>99</v>
      </c>
      <c r="B34" s="1"/>
      <c r="C34" s="1"/>
      <c r="D34" s="1"/>
      <c r="E34" s="1"/>
      <c r="G34" s="14">
        <f>SUM(G12:G32)</f>
        <v>12228</v>
      </c>
      <c r="H34" s="14"/>
      <c r="I34" s="14">
        <f>SUM(I12:I32)</f>
        <v>2764</v>
      </c>
      <c r="J34" s="1"/>
      <c r="K34" s="1"/>
      <c r="L34" s="1"/>
      <c r="M34" s="1"/>
      <c r="N34" s="1"/>
      <c r="O34" s="1"/>
    </row>
    <row r="35" spans="1:15" ht="12.75">
      <c r="A35" s="1" t="s">
        <v>0</v>
      </c>
      <c r="B35" s="1"/>
      <c r="C35" s="1"/>
      <c r="D35" s="1"/>
      <c r="E35" s="1"/>
      <c r="G35" s="14"/>
      <c r="H35" s="14"/>
      <c r="I35" s="14"/>
      <c r="J35" s="1"/>
      <c r="K35" s="1"/>
      <c r="L35" s="1"/>
      <c r="M35" s="1"/>
      <c r="N35" s="1"/>
      <c r="O35" s="1"/>
    </row>
    <row r="36" spans="1:15" ht="12.75">
      <c r="A36" s="1" t="s">
        <v>100</v>
      </c>
      <c r="B36" s="1"/>
      <c r="C36" s="1"/>
      <c r="D36" s="1"/>
      <c r="E36" s="1"/>
      <c r="G36" s="14">
        <v>-3353</v>
      </c>
      <c r="H36" s="14"/>
      <c r="I36" s="14">
        <v>-221</v>
      </c>
      <c r="J36" s="1"/>
      <c r="K36" s="1"/>
      <c r="L36" s="1"/>
      <c r="M36" s="1"/>
      <c r="N36" s="1"/>
      <c r="O36" s="1"/>
    </row>
    <row r="37" spans="1:15" ht="12.75">
      <c r="A37" s="1" t="s">
        <v>101</v>
      </c>
      <c r="B37" s="1"/>
      <c r="C37" s="1"/>
      <c r="D37" s="1"/>
      <c r="E37" s="1"/>
      <c r="G37" s="14">
        <v>-1997</v>
      </c>
      <c r="H37" s="14"/>
      <c r="I37" s="14">
        <v>-3990</v>
      </c>
      <c r="J37" s="1"/>
      <c r="K37" s="1"/>
      <c r="L37" s="1"/>
      <c r="M37" s="1"/>
      <c r="N37" s="1"/>
      <c r="O37" s="1"/>
    </row>
    <row r="38" spans="1:15" ht="12.75">
      <c r="A38" s="1" t="s">
        <v>102</v>
      </c>
      <c r="B38" s="1"/>
      <c r="C38" s="1"/>
      <c r="D38" s="1"/>
      <c r="E38" s="1"/>
      <c r="G38" s="11">
        <v>-183</v>
      </c>
      <c r="H38" s="14"/>
      <c r="I38" s="11">
        <v>-48</v>
      </c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G39" s="14"/>
      <c r="H39" s="14"/>
      <c r="I39" s="14"/>
      <c r="J39" s="1"/>
      <c r="K39" s="1"/>
      <c r="L39" s="1"/>
      <c r="M39" s="1"/>
      <c r="N39" s="1"/>
      <c r="O39" s="1"/>
    </row>
    <row r="40" spans="1:15" ht="12.75">
      <c r="A40" s="1" t="s">
        <v>103</v>
      </c>
      <c r="B40" s="1"/>
      <c r="C40" s="1"/>
      <c r="D40" s="1"/>
      <c r="E40" s="1"/>
      <c r="G40" s="14">
        <f>SUM(G34:G39)</f>
        <v>6695</v>
      </c>
      <c r="H40" s="14"/>
      <c r="I40" s="14">
        <f>SUM(I34:I39)</f>
        <v>-1495</v>
      </c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G41" s="14"/>
      <c r="H41" s="14"/>
      <c r="I41" s="14"/>
      <c r="J41" s="1"/>
      <c r="K41" s="1"/>
      <c r="L41" s="1"/>
      <c r="M41" s="1"/>
      <c r="N41" s="1"/>
      <c r="O41" s="1"/>
    </row>
    <row r="42" spans="1:15" ht="12.75">
      <c r="A42" s="1" t="s">
        <v>104</v>
      </c>
      <c r="B42" s="1"/>
      <c r="C42" s="1"/>
      <c r="D42" s="1"/>
      <c r="E42" s="1"/>
      <c r="G42" s="14">
        <v>-1489</v>
      </c>
      <c r="H42" s="14"/>
      <c r="I42" s="14">
        <v>-5798</v>
      </c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G43" s="14"/>
      <c r="H43" s="14"/>
      <c r="I43" s="14"/>
      <c r="J43" s="1"/>
      <c r="K43" s="1"/>
      <c r="L43" s="1"/>
      <c r="M43" s="1"/>
      <c r="N43" s="1"/>
      <c r="O43" s="1"/>
    </row>
    <row r="44" spans="1:15" ht="12.75">
      <c r="A44" s="1" t="s">
        <v>105</v>
      </c>
      <c r="B44" s="1"/>
      <c r="C44" s="1"/>
      <c r="D44" s="1"/>
      <c r="E44" s="1"/>
      <c r="G44" s="14">
        <v>45539</v>
      </c>
      <c r="H44" s="14"/>
      <c r="I44" s="14">
        <v>6557</v>
      </c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G45" s="14"/>
      <c r="H45" s="14"/>
      <c r="I45" s="14"/>
      <c r="J45" s="1"/>
      <c r="K45" s="1"/>
      <c r="L45" s="1"/>
      <c r="M45" s="1"/>
      <c r="N45" s="1"/>
      <c r="O45" s="1"/>
    </row>
    <row r="46" spans="1:15" ht="12.75">
      <c r="A46" s="1" t="s">
        <v>242</v>
      </c>
      <c r="B46" s="1"/>
      <c r="C46" s="1"/>
      <c r="D46" s="1"/>
      <c r="E46" s="1"/>
      <c r="G46" s="14">
        <v>44</v>
      </c>
      <c r="H46" s="14"/>
      <c r="I46" s="14">
        <v>20</v>
      </c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G47" s="11"/>
      <c r="H47" s="14"/>
      <c r="I47" s="1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G48" s="14"/>
      <c r="H48" s="14"/>
      <c r="I48" s="14"/>
      <c r="J48" s="1"/>
      <c r="K48" s="1"/>
      <c r="L48" s="1"/>
      <c r="M48" s="1"/>
      <c r="N48" s="1"/>
      <c r="O48" s="1"/>
    </row>
    <row r="49" spans="1:15" ht="12.75">
      <c r="A49" s="1" t="s">
        <v>106</v>
      </c>
      <c r="B49" s="1"/>
      <c r="C49" s="1"/>
      <c r="D49" s="1"/>
      <c r="E49" s="1"/>
      <c r="G49" s="14">
        <f>SUM(G40:G48)</f>
        <v>50789</v>
      </c>
      <c r="H49" s="14"/>
      <c r="I49" s="14">
        <f>SUM(I40:I48)</f>
        <v>-716</v>
      </c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G50" s="14"/>
      <c r="H50" s="14"/>
      <c r="I50" s="14"/>
      <c r="J50" s="1"/>
      <c r="K50" s="1"/>
      <c r="L50" s="1"/>
      <c r="M50" s="1"/>
      <c r="N50" s="1"/>
      <c r="O50" s="1"/>
    </row>
    <row r="51" spans="1:15" ht="12.75">
      <c r="A51" s="1" t="s">
        <v>107</v>
      </c>
      <c r="B51" s="1"/>
      <c r="C51" s="1"/>
      <c r="D51" s="1"/>
      <c r="E51" s="1"/>
      <c r="G51" s="14">
        <v>-40014</v>
      </c>
      <c r="H51" s="14"/>
      <c r="I51" s="14">
        <v>-39298</v>
      </c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G52" s="26"/>
      <c r="H52" s="14"/>
      <c r="I52" s="26"/>
      <c r="J52" s="1"/>
      <c r="K52" s="1"/>
      <c r="L52" s="1"/>
      <c r="M52" s="1"/>
      <c r="N52" s="1"/>
      <c r="O52" s="1"/>
    </row>
    <row r="53" spans="1:15" ht="13.5" thickBot="1">
      <c r="A53" s="1" t="s">
        <v>329</v>
      </c>
      <c r="B53" s="1"/>
      <c r="C53" s="1"/>
      <c r="D53" s="1"/>
      <c r="E53" s="1"/>
      <c r="G53" s="12">
        <f>+G49+G51</f>
        <v>10775</v>
      </c>
      <c r="H53" s="14"/>
      <c r="I53" s="12">
        <f>+I49+I51</f>
        <v>-40014</v>
      </c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G54" s="1"/>
      <c r="H54" s="15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G55" s="1"/>
      <c r="H55" s="15"/>
      <c r="I55" s="1"/>
      <c r="J55" s="1"/>
      <c r="K55" s="1"/>
      <c r="L55" s="1"/>
      <c r="M55" s="1"/>
      <c r="N55" s="1"/>
      <c r="O55" s="1"/>
    </row>
    <row r="56" spans="1:15" ht="12.75">
      <c r="A56" s="1" t="s">
        <v>108</v>
      </c>
      <c r="B56" s="1"/>
      <c r="C56" s="1"/>
      <c r="D56" s="1"/>
      <c r="E56" s="1"/>
      <c r="G56" s="6"/>
      <c r="H56" s="15"/>
      <c r="I56" s="6"/>
      <c r="J56" s="1"/>
      <c r="K56" s="1"/>
      <c r="L56" s="1"/>
      <c r="M56" s="1"/>
      <c r="N56" s="1"/>
      <c r="O56" s="1"/>
    </row>
    <row r="57" spans="1:15" ht="12.75">
      <c r="A57" s="1" t="s">
        <v>109</v>
      </c>
      <c r="B57" s="1"/>
      <c r="C57" s="1"/>
      <c r="D57" s="1"/>
      <c r="E57" s="1"/>
      <c r="G57" s="8">
        <v>4650</v>
      </c>
      <c r="H57" s="14"/>
      <c r="I57" s="8">
        <v>5107</v>
      </c>
      <c r="J57" s="1"/>
      <c r="K57" s="1"/>
      <c r="L57" s="1"/>
      <c r="M57" s="1"/>
      <c r="N57" s="1"/>
      <c r="O57" s="1"/>
    </row>
    <row r="58" spans="1:15" ht="12.75">
      <c r="A58" s="1" t="s">
        <v>110</v>
      </c>
      <c r="B58" s="1"/>
      <c r="C58" s="1"/>
      <c r="D58" s="1"/>
      <c r="E58" s="1"/>
      <c r="G58" s="8">
        <v>9486</v>
      </c>
      <c r="H58" s="14"/>
      <c r="I58" s="8">
        <v>18158</v>
      </c>
      <c r="J58" s="1"/>
      <c r="K58" s="1"/>
      <c r="L58" s="1"/>
      <c r="M58" s="1"/>
      <c r="N58" s="1"/>
      <c r="O58" s="1"/>
    </row>
    <row r="59" spans="1:15" ht="12.75">
      <c r="A59" s="1" t="s">
        <v>111</v>
      </c>
      <c r="B59" s="1"/>
      <c r="C59" s="1"/>
      <c r="D59" s="1"/>
      <c r="E59" s="1"/>
      <c r="G59" s="8">
        <v>-68</v>
      </c>
      <c r="H59" s="14"/>
      <c r="I59" s="8">
        <v>-62239</v>
      </c>
      <c r="J59" s="1"/>
      <c r="K59" s="1"/>
      <c r="L59" s="1"/>
      <c r="M59" s="1"/>
      <c r="N59" s="1"/>
      <c r="O59" s="1"/>
    </row>
    <row r="60" spans="1:15" ht="12.75">
      <c r="A60" s="1" t="s">
        <v>363</v>
      </c>
      <c r="B60" s="1"/>
      <c r="C60" s="1"/>
      <c r="D60" s="1"/>
      <c r="E60" s="1"/>
      <c r="G60" s="8">
        <v>-2215</v>
      </c>
      <c r="H60" s="14"/>
      <c r="I60" s="8">
        <v>0</v>
      </c>
      <c r="J60" s="1"/>
      <c r="K60" s="1"/>
      <c r="L60" s="1"/>
      <c r="M60" s="1"/>
      <c r="N60" s="1"/>
      <c r="O60" s="1"/>
    </row>
    <row r="61" spans="1:15" ht="12.75">
      <c r="A61" s="1" t="s">
        <v>362</v>
      </c>
      <c r="B61" s="1"/>
      <c r="C61" s="1"/>
      <c r="D61" s="1"/>
      <c r="E61" s="1"/>
      <c r="G61" s="8">
        <v>-1078</v>
      </c>
      <c r="H61" s="14"/>
      <c r="I61" s="8">
        <v>-1040</v>
      </c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G62" s="22"/>
      <c r="H62" s="14"/>
      <c r="I62" s="22"/>
      <c r="J62" s="1"/>
      <c r="K62" s="1"/>
      <c r="L62" s="1"/>
      <c r="M62" s="1"/>
      <c r="N62" s="1"/>
      <c r="O62" s="1"/>
    </row>
    <row r="63" spans="1:15" ht="13.5" thickBot="1">
      <c r="A63" s="1"/>
      <c r="B63" s="1"/>
      <c r="C63" s="1"/>
      <c r="D63" s="1"/>
      <c r="E63" s="1"/>
      <c r="G63" s="56">
        <f>SUM(G57:G62)</f>
        <v>10775</v>
      </c>
      <c r="H63" s="14"/>
      <c r="I63" s="56">
        <f>SUM(I57:I62)</f>
        <v>-40014</v>
      </c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G64" s="1"/>
      <c r="H64" s="15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5"/>
      <c r="I65" s="1"/>
      <c r="J65" s="1"/>
      <c r="K65" s="1"/>
      <c r="L65" s="1"/>
      <c r="M65" s="1"/>
      <c r="N65" s="1"/>
      <c r="O65" s="1"/>
    </row>
    <row r="66" spans="1:15" ht="12.75">
      <c r="A66" s="1" t="s">
        <v>164</v>
      </c>
      <c r="B66" s="1"/>
      <c r="C66" s="1"/>
      <c r="D66" s="1"/>
      <c r="E66" s="1"/>
      <c r="F66" s="1"/>
      <c r="G66" s="1"/>
      <c r="H66" s="15"/>
      <c r="I66" s="1"/>
      <c r="J66" s="1"/>
      <c r="K66" s="1"/>
      <c r="L66" s="1"/>
      <c r="M66" s="1"/>
      <c r="N66" s="1"/>
      <c r="O66" s="1"/>
    </row>
    <row r="67" spans="1:15" ht="12.75">
      <c r="A67" s="1" t="s">
        <v>237</v>
      </c>
      <c r="B67" s="1"/>
      <c r="C67" s="1"/>
      <c r="D67" s="1"/>
      <c r="E67" s="1"/>
      <c r="F67" s="1"/>
      <c r="G67" s="1"/>
      <c r="H67" s="15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5"/>
      <c r="H68" s="15"/>
      <c r="I68" s="10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</sheetData>
  <printOptions/>
  <pageMargins left="0.75" right="0.75" top="0.73" bottom="0.78" header="0.5" footer="0.5"/>
  <pageSetup fitToHeight="1" fitToWidth="1" horizontalDpi="300" verticalDpi="3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M2043"/>
  <sheetViews>
    <sheetView workbookViewId="0" topLeftCell="A1">
      <selection activeCell="B249" sqref="B249"/>
    </sheetView>
  </sheetViews>
  <sheetFormatPr defaultColWidth="9.140625" defaultRowHeight="12.75"/>
  <cols>
    <col min="1" max="1" width="3.7109375" style="0" customWidth="1"/>
    <col min="4" max="5" width="12.7109375" style="0" customWidth="1"/>
    <col min="6" max="7" width="10.7109375" style="0" customWidth="1"/>
    <col min="8" max="8" width="11.7109375" style="0" customWidth="1"/>
    <col min="9" max="9" width="10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71" ht="12.75">
      <c r="A2" s="2" t="s">
        <v>113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2.75">
      <c r="A3" s="2" t="s">
        <v>311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2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2.75">
      <c r="A6" s="2" t="s">
        <v>188</v>
      </c>
      <c r="B6" s="2" t="s">
        <v>189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2.75">
      <c r="A8" s="2" t="s">
        <v>190</v>
      </c>
      <c r="B8" s="2" t="s">
        <v>114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ht="12.75">
      <c r="A9" s="2"/>
      <c r="B9" s="1" t="s">
        <v>115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ht="12.75">
      <c r="A10" s="2"/>
      <c r="B10" s="1" t="s">
        <v>248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ht="12.75">
      <c r="A11" s="2"/>
      <c r="B11" s="1" t="s">
        <v>230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ht="12.75">
      <c r="A12" s="2"/>
      <c r="B12" s="1" t="s">
        <v>116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 ht="12.75">
      <c r="A13" s="2"/>
      <c r="B13" s="1" t="s">
        <v>239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ht="12.75">
      <c r="A14" s="2"/>
      <c r="B14" s="1" t="s">
        <v>117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ht="12.75">
      <c r="A15" s="2"/>
      <c r="B15" s="1" t="s">
        <v>240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ht="12.75">
      <c r="A16" s="2"/>
      <c r="B16" s="1" t="s"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ht="12.75">
      <c r="A17" s="2" t="s">
        <v>191</v>
      </c>
      <c r="B17" s="2" t="s">
        <v>180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ht="12.75">
      <c r="A18" s="2"/>
      <c r="B18" s="1" t="s">
        <v>181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1:71" ht="12.7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1:71" ht="12.75">
      <c r="A20" s="2" t="s">
        <v>192</v>
      </c>
      <c r="B20" s="2" t="s">
        <v>151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:71" ht="12.75">
      <c r="A21" s="2"/>
      <c r="B21" s="1" t="s">
        <v>152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2.75">
      <c r="A23" s="2" t="s">
        <v>193</v>
      </c>
      <c r="B23" s="2" t="s">
        <v>183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71" ht="12.75">
      <c r="A24" s="2"/>
      <c r="B24" s="1" t="s">
        <v>275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 ht="12.75">
      <c r="A25" s="2"/>
      <c r="B25" s="1" t="s">
        <v>276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1:71" ht="12.75">
      <c r="A26" s="2"/>
      <c r="B26" s="1" t="s">
        <v>294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1:71" ht="12.75">
      <c r="A27" s="2"/>
      <c r="B27" s="1" t="s">
        <v>290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ht="12.75">
      <c r="A28" s="2"/>
      <c r="B28" s="1" t="s">
        <v>291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71" ht="12.75">
      <c r="A29" s="2"/>
      <c r="B29" s="1" t="s">
        <v>277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71" ht="12.75">
      <c r="A30" s="2"/>
      <c r="B30" s="1" t="s">
        <v>371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2.75">
      <c r="A31" s="2"/>
      <c r="B31" s="1" t="s">
        <v>373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 ht="12.75">
      <c r="A32" s="2"/>
      <c r="B32" s="1" t="s">
        <v>372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71" ht="12.7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>
      <c r="A34" s="2" t="s">
        <v>194</v>
      </c>
      <c r="B34" s="2" t="s">
        <v>182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>
      <c r="A35" s="2"/>
      <c r="B35" s="1" t="s">
        <v>184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>
      <c r="A36" s="2"/>
      <c r="B36" s="1" t="s">
        <v>118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>
      <c r="A38" s="2" t="s">
        <v>195</v>
      </c>
      <c r="B38" s="2" t="s">
        <v>126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>
      <c r="A39" s="2"/>
      <c r="B39" s="1" t="s">
        <v>295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>
      <c r="A40" s="2" t="s">
        <v>0</v>
      </c>
      <c r="B40" s="1" t="s">
        <v>312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>
      <c r="A41" s="2"/>
      <c r="B41" s="1" t="s">
        <v>313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>
      <c r="A42" s="2"/>
      <c r="B42" s="1" t="s">
        <v>315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>
      <c r="A43" s="2"/>
      <c r="B43" s="1" t="s">
        <v>316</v>
      </c>
      <c r="C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>
      <c r="A44" s="2"/>
      <c r="B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>
      <c r="A45" s="2" t="s">
        <v>196</v>
      </c>
      <c r="B45" s="2" t="s">
        <v>185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>
      <c r="A46" s="2"/>
      <c r="B46" s="1" t="s">
        <v>186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>
      <c r="A48" s="2" t="s">
        <v>197</v>
      </c>
      <c r="B48" s="2" t="s">
        <v>143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>
      <c r="A49" s="2"/>
      <c r="B49" s="1" t="s">
        <v>314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>
      <c r="A50" s="2"/>
      <c r="B50" s="1"/>
      <c r="C50" s="1"/>
      <c r="D50" s="1"/>
      <c r="G50" s="47"/>
      <c r="H50" s="33" t="s">
        <v>0</v>
      </c>
      <c r="I50" s="33" t="s"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>
      <c r="A51" s="2"/>
      <c r="C51" s="1"/>
      <c r="D51" s="14"/>
      <c r="E51" s="14"/>
      <c r="F51" s="42" t="s">
        <v>0</v>
      </c>
      <c r="G51" s="42" t="s">
        <v>370</v>
      </c>
      <c r="H51" s="42" t="s">
        <v>84</v>
      </c>
      <c r="I51" s="1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>
      <c r="A52" s="2"/>
      <c r="C52" s="1"/>
      <c r="D52" s="14"/>
      <c r="E52" s="14"/>
      <c r="F52" s="42"/>
      <c r="G52" s="42" t="s">
        <v>172</v>
      </c>
      <c r="H52" s="42" t="s">
        <v>174</v>
      </c>
      <c r="I52" s="1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>
      <c r="A53" s="2"/>
      <c r="C53" s="1"/>
      <c r="D53" s="14"/>
      <c r="E53" s="14"/>
      <c r="F53" s="42" t="s">
        <v>166</v>
      </c>
      <c r="G53" s="42" t="s">
        <v>173</v>
      </c>
      <c r="H53" s="42" t="s">
        <v>175</v>
      </c>
      <c r="I53" s="1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>
      <c r="A54" s="2"/>
      <c r="B54" s="2" t="s">
        <v>170</v>
      </c>
      <c r="C54" s="1"/>
      <c r="D54" s="1"/>
      <c r="E54" s="1"/>
      <c r="F54" s="33" t="s">
        <v>6</v>
      </c>
      <c r="G54" s="33" t="s">
        <v>6</v>
      </c>
      <c r="H54" s="33" t="s">
        <v>6</v>
      </c>
      <c r="I54" s="1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>
      <c r="A55" s="2"/>
      <c r="B55" s="1" t="s">
        <v>168</v>
      </c>
      <c r="C55" s="1"/>
      <c r="D55" s="1"/>
      <c r="E55" s="1"/>
      <c r="F55" s="10">
        <v>32586</v>
      </c>
      <c r="G55" s="10">
        <v>15582</v>
      </c>
      <c r="H55" s="14">
        <v>33127</v>
      </c>
      <c r="I55" s="1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>
      <c r="A56" s="2"/>
      <c r="B56" s="1" t="s">
        <v>167</v>
      </c>
      <c r="C56" s="1"/>
      <c r="D56" s="1"/>
      <c r="E56" s="1"/>
      <c r="F56" s="10">
        <v>34866</v>
      </c>
      <c r="G56" s="10">
        <v>15477</v>
      </c>
      <c r="H56" s="14">
        <v>63916</v>
      </c>
      <c r="I56" s="1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>
      <c r="A57" s="2"/>
      <c r="B57" s="1" t="s">
        <v>160</v>
      </c>
      <c r="C57" s="1"/>
      <c r="D57" s="1"/>
      <c r="E57" s="1"/>
      <c r="F57" s="10">
        <v>21039</v>
      </c>
      <c r="G57" s="10">
        <v>1098</v>
      </c>
      <c r="H57" s="14">
        <v>56393</v>
      </c>
      <c r="I57" s="1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>
      <c r="A58" s="2"/>
      <c r="B58" s="1" t="s">
        <v>169</v>
      </c>
      <c r="C58" s="1"/>
      <c r="D58" s="1"/>
      <c r="E58" s="1"/>
      <c r="F58" s="11">
        <v>240</v>
      </c>
      <c r="G58" s="11">
        <v>-2545</v>
      </c>
      <c r="H58" s="11">
        <v>6902</v>
      </c>
      <c r="I58" s="1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:71" ht="12.75">
      <c r="A59" s="2"/>
      <c r="B59" s="1" t="s">
        <v>0</v>
      </c>
      <c r="C59" s="1"/>
      <c r="D59" s="1"/>
      <c r="E59" s="1"/>
      <c r="F59" s="14">
        <f>SUM(F55:F58)</f>
        <v>88731</v>
      </c>
      <c r="G59" s="14">
        <f>SUM(G55:G58)</f>
        <v>29612</v>
      </c>
      <c r="H59" s="14">
        <f>SUM(H55:H58)</f>
        <v>160338</v>
      </c>
      <c r="I59" s="1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:71" ht="12.75">
      <c r="A60" s="2"/>
      <c r="B60" s="1" t="s">
        <v>171</v>
      </c>
      <c r="C60" s="1"/>
      <c r="D60" s="14"/>
      <c r="E60" s="14"/>
      <c r="F60" s="14">
        <v>-5364</v>
      </c>
      <c r="G60" s="14">
        <v>0</v>
      </c>
      <c r="H60" s="14">
        <v>0</v>
      </c>
      <c r="I60" s="1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:71" ht="12.75">
      <c r="A61" s="2"/>
      <c r="B61" s="1"/>
      <c r="C61" s="1"/>
      <c r="D61" s="14"/>
      <c r="E61" s="14"/>
      <c r="F61" s="26"/>
      <c r="G61" s="26"/>
      <c r="H61" s="26"/>
      <c r="I61" s="1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71" ht="13.5" thickBot="1">
      <c r="A62" s="2"/>
      <c r="B62" s="1" t="s">
        <v>0</v>
      </c>
      <c r="C62" s="1"/>
      <c r="D62" s="14"/>
      <c r="E62" s="14"/>
      <c r="F62" s="12">
        <f>+F59+F60</f>
        <v>83367</v>
      </c>
      <c r="G62" s="12">
        <f>+G59+G60</f>
        <v>29612</v>
      </c>
      <c r="H62" s="12">
        <f>+H59+H60</f>
        <v>160338</v>
      </c>
      <c r="I62" s="1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ht="12.75">
      <c r="A63" s="2"/>
      <c r="B63" s="1"/>
      <c r="C63" s="1"/>
      <c r="D63" s="14"/>
      <c r="E63" s="14"/>
      <c r="F63" s="14"/>
      <c r="G63" s="14"/>
      <c r="H63" s="14"/>
      <c r="I63" s="1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1:71" ht="12.75">
      <c r="A64" s="2" t="s">
        <v>198</v>
      </c>
      <c r="B64" s="2" t="s">
        <v>187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1:71" ht="12.75">
      <c r="A65" s="2"/>
      <c r="B65" s="1" t="s">
        <v>285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ht="12.75">
      <c r="A66" s="2"/>
      <c r="B66" s="1" t="s">
        <v>286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2.7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1:71" ht="12.75">
      <c r="A68" s="2" t="s">
        <v>199</v>
      </c>
      <c r="B68" s="2" t="s">
        <v>150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1:71" ht="12.75">
      <c r="A69" s="2"/>
      <c r="B69" s="1" t="s">
        <v>317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1:71" ht="12.75">
      <c r="A70" s="2"/>
      <c r="B70" s="1" t="s">
        <v>0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1:71" ht="12.75">
      <c r="A71" s="2" t="s">
        <v>200</v>
      </c>
      <c r="B71" s="2" t="s">
        <v>124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</row>
    <row r="72" spans="1:71" ht="12.75">
      <c r="A72" s="2"/>
      <c r="B72" s="1" t="s">
        <v>318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1:71" ht="12.75">
      <c r="A73" s="2"/>
      <c r="B73" s="1" t="s">
        <v>319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1:71" ht="12.75">
      <c r="A74" s="2"/>
      <c r="B74" s="1" t="s">
        <v>0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1:71" ht="12.75">
      <c r="A75" s="2" t="s">
        <v>201</v>
      </c>
      <c r="B75" s="2" t="s">
        <v>139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1:71" ht="12.75">
      <c r="A76" s="1"/>
      <c r="B76" s="1" t="s">
        <v>217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</row>
    <row r="77" spans="1:7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</row>
    <row r="78" spans="1:71" ht="12.75">
      <c r="A78" s="1" t="s">
        <v>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</row>
    <row r="79" spans="1:71" ht="12.75">
      <c r="A79" s="2" t="s">
        <v>202</v>
      </c>
      <c r="B79" s="2" t="s">
        <v>203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pans="1:71" ht="12.75">
      <c r="A80" s="1"/>
      <c r="B80" s="2" t="s">
        <v>204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pans="1:7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</row>
    <row r="82" spans="1:71" ht="12.75">
      <c r="A82" s="2" t="s">
        <v>205</v>
      </c>
      <c r="B82" s="2" t="s">
        <v>119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</row>
    <row r="83" spans="1:71" ht="12.75">
      <c r="A83" s="2"/>
      <c r="C83" s="1"/>
      <c r="D83" s="1"/>
      <c r="E83" s="1"/>
      <c r="F83" s="33">
        <v>2004</v>
      </c>
      <c r="G83" s="33">
        <v>2003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</row>
    <row r="84" spans="1:71" ht="12.75">
      <c r="A84" s="2"/>
      <c r="C84" s="1"/>
      <c r="D84" s="1"/>
      <c r="E84" s="1"/>
      <c r="F84" s="33" t="s">
        <v>6</v>
      </c>
      <c r="G84" s="33" t="s">
        <v>6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</row>
    <row r="85" spans="1:71" ht="12.75">
      <c r="A85" s="2"/>
      <c r="B85" s="1" t="s">
        <v>244</v>
      </c>
      <c r="C85" s="1"/>
      <c r="D85" s="1"/>
      <c r="E85" s="1"/>
      <c r="F85" s="10">
        <v>1095</v>
      </c>
      <c r="G85" s="10">
        <v>77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</row>
    <row r="86" spans="1:71" ht="12.75">
      <c r="A86" s="2"/>
      <c r="B86" s="1" t="s">
        <v>320</v>
      </c>
      <c r="C86" s="1"/>
      <c r="D86" s="1"/>
      <c r="E86" s="1"/>
      <c r="F86" s="10">
        <v>161</v>
      </c>
      <c r="G86" s="10">
        <v>-580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</row>
    <row r="87" spans="1:71" ht="12.75">
      <c r="A87" s="2"/>
      <c r="B87" s="1" t="s">
        <v>231</v>
      </c>
      <c r="C87" s="1"/>
      <c r="D87" s="1"/>
      <c r="E87" s="1"/>
      <c r="F87" s="10">
        <v>3095</v>
      </c>
      <c r="G87" s="10">
        <v>82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ht="12.75">
      <c r="A88" s="2"/>
      <c r="B88" s="1" t="s">
        <v>321</v>
      </c>
      <c r="C88" s="1"/>
      <c r="D88" s="1"/>
      <c r="E88" s="1"/>
      <c r="F88" s="10">
        <v>54</v>
      </c>
      <c r="G88" s="10">
        <v>20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2.75">
      <c r="A89" s="2"/>
      <c r="B89" s="2"/>
      <c r="C89" s="1"/>
      <c r="D89" s="1"/>
      <c r="E89" s="1"/>
      <c r="F89" s="26"/>
      <c r="G89" s="26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</row>
    <row r="90" spans="1:71" ht="12.75">
      <c r="A90" s="2"/>
      <c r="B90" s="2"/>
      <c r="C90" s="1"/>
      <c r="D90" s="1"/>
      <c r="E90" s="1"/>
      <c r="F90" s="11">
        <f>SUM(F85:F88)</f>
        <v>4405</v>
      </c>
      <c r="G90" s="11">
        <f>SUM(G85:G88)</f>
        <v>-401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pans="1:71" ht="12.75">
      <c r="A91" s="2"/>
      <c r="B91" s="2"/>
      <c r="C91" s="1"/>
      <c r="D91" s="1"/>
      <c r="E91" s="1"/>
      <c r="F91" s="14"/>
      <c r="G91" s="1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</row>
    <row r="92" spans="1:71" ht="12.75">
      <c r="A92" s="2"/>
      <c r="B92" s="1" t="s">
        <v>322</v>
      </c>
      <c r="C92" s="1"/>
      <c r="D92" s="1"/>
      <c r="E92" s="1"/>
      <c r="F92" s="14"/>
      <c r="G92" s="1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1:71" ht="12.75">
      <c r="A93" s="2"/>
      <c r="B93" s="1" t="s">
        <v>278</v>
      </c>
      <c r="C93" s="1"/>
      <c r="D93" s="1"/>
      <c r="E93" s="1"/>
      <c r="F93" s="14"/>
      <c r="G93" s="1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</row>
    <row r="94" spans="1:71" ht="12.75">
      <c r="A94" s="1"/>
      <c r="B94" s="1" t="s">
        <v>279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</row>
    <row r="95" spans="1:7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</row>
    <row r="96" spans="1:71" ht="12.75">
      <c r="A96" s="2" t="s">
        <v>206</v>
      </c>
      <c r="B96" s="2" t="s">
        <v>120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</row>
    <row r="97" spans="1:71" ht="12.75">
      <c r="A97" s="1"/>
      <c r="B97" s="1" t="s">
        <v>121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</row>
    <row r="98" spans="1:71" ht="12.7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</row>
    <row r="99" spans="1:71" ht="12.75">
      <c r="A99" s="2" t="s">
        <v>207</v>
      </c>
      <c r="B99" s="2" t="s">
        <v>122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</row>
    <row r="100" spans="1:71" ht="12.75">
      <c r="A100" s="2"/>
      <c r="B100" s="1" t="s">
        <v>123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</row>
    <row r="101" spans="1:71" ht="12.75">
      <c r="A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</row>
    <row r="102" spans="1:71" ht="12.75">
      <c r="A102" s="2" t="s">
        <v>208</v>
      </c>
      <c r="B102" s="2" t="s">
        <v>125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</row>
    <row r="103" spans="1:71" ht="12.75">
      <c r="A103" s="2"/>
      <c r="B103" s="1" t="s">
        <v>296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</row>
    <row r="104" spans="1:71" ht="12.75">
      <c r="A104" s="2"/>
      <c r="B104" s="5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</row>
    <row r="105" spans="1:71" ht="12.75">
      <c r="A105" s="2" t="s">
        <v>209</v>
      </c>
      <c r="B105" s="2" t="s">
        <v>282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</row>
    <row r="106" spans="1:71" ht="12.75">
      <c r="A106" s="2"/>
      <c r="B106" s="85"/>
      <c r="C106" s="1"/>
      <c r="D106" s="1"/>
      <c r="E106" s="1"/>
      <c r="F106" s="1"/>
      <c r="G106" s="33" t="s">
        <v>6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</row>
    <row r="107" spans="1:71" ht="12.75">
      <c r="A107" s="2"/>
      <c r="B107" s="1" t="s">
        <v>289</v>
      </c>
      <c r="C107" s="1"/>
      <c r="D107" s="1"/>
      <c r="E107" s="1"/>
      <c r="F107" s="1"/>
      <c r="G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</row>
    <row r="108" spans="1:71" ht="12.75">
      <c r="A108" s="2"/>
      <c r="B108" s="1" t="s">
        <v>293</v>
      </c>
      <c r="C108" s="1"/>
      <c r="D108" s="1"/>
      <c r="E108" s="1"/>
      <c r="F108" s="1"/>
      <c r="G108" s="10">
        <v>10017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</row>
    <row r="109" spans="1:71" ht="12.75">
      <c r="A109" s="2"/>
      <c r="B109" s="1" t="s">
        <v>284</v>
      </c>
      <c r="C109" s="1"/>
      <c r="D109" s="1"/>
      <c r="E109" s="1"/>
      <c r="F109" s="1"/>
      <c r="G109" s="10">
        <v>-2003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ht="12.75">
      <c r="A110" s="2"/>
      <c r="B110" s="1" t="s">
        <v>287</v>
      </c>
      <c r="C110" s="1"/>
      <c r="D110" s="1"/>
      <c r="E110" s="1"/>
      <c r="F110" s="1"/>
      <c r="G110" s="10">
        <v>-1704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2.75">
      <c r="A111" s="2"/>
      <c r="B111" s="1" t="s">
        <v>288</v>
      </c>
      <c r="C111" s="1"/>
      <c r="D111" s="1"/>
      <c r="E111" s="1"/>
      <c r="F111" s="1"/>
      <c r="G111" s="10">
        <v>-6140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</row>
    <row r="112" spans="1:71" ht="12.75">
      <c r="A112" s="2"/>
      <c r="B112" s="1"/>
      <c r="C112" s="1"/>
      <c r="D112" s="1"/>
      <c r="E112" s="1"/>
      <c r="F112" s="1"/>
      <c r="G112" s="26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</row>
    <row r="113" spans="1:71" ht="13.5" thickBot="1">
      <c r="A113" s="2"/>
      <c r="B113" s="1" t="s">
        <v>323</v>
      </c>
      <c r="C113" s="1"/>
      <c r="D113" s="1"/>
      <c r="E113" s="1"/>
      <c r="F113" s="1"/>
      <c r="G113" s="12">
        <f>SUM(G108:G111)</f>
        <v>170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</row>
    <row r="114" spans="1:71" ht="12.75">
      <c r="A114" s="2"/>
      <c r="B114" s="53"/>
      <c r="D114" s="1"/>
      <c r="E114" s="1"/>
      <c r="F114" s="1"/>
      <c r="G114" s="1"/>
      <c r="H114" s="1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</row>
    <row r="115" spans="1:71" ht="12.75">
      <c r="A115" s="2" t="s">
        <v>210</v>
      </c>
      <c r="B115" s="2" t="s">
        <v>127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</row>
    <row r="116" spans="1:71" ht="12.75">
      <c r="A116" s="2"/>
      <c r="B116" s="1" t="s">
        <v>324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</row>
    <row r="117" spans="1:71" ht="12.75">
      <c r="A117" s="2"/>
      <c r="B117" s="1"/>
      <c r="C117" s="1"/>
      <c r="F117" s="33" t="s">
        <v>128</v>
      </c>
      <c r="G117" s="33" t="s">
        <v>129</v>
      </c>
      <c r="H117" s="33" t="s">
        <v>84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</row>
    <row r="118" spans="1:71" ht="12.75">
      <c r="A118" s="2"/>
      <c r="E118" s="33"/>
      <c r="F118" s="33" t="s">
        <v>6</v>
      </c>
      <c r="G118" s="33" t="s">
        <v>6</v>
      </c>
      <c r="H118" s="33" t="s">
        <v>6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</row>
    <row r="119" spans="1:71" ht="12.75">
      <c r="A119" s="2"/>
      <c r="B119" s="36" t="s">
        <v>130</v>
      </c>
      <c r="C119" s="36"/>
      <c r="D119" s="37"/>
      <c r="E119" s="33"/>
      <c r="F119" s="33"/>
      <c r="G119" s="33"/>
      <c r="H119" s="3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</row>
    <row r="120" spans="1:71" ht="12.75">
      <c r="A120" s="2"/>
      <c r="B120" s="1" t="s">
        <v>131</v>
      </c>
      <c r="C120" s="1"/>
      <c r="D120" s="33"/>
      <c r="E120" s="33"/>
      <c r="F120" s="38">
        <v>32</v>
      </c>
      <c r="G120" s="38">
        <v>36</v>
      </c>
      <c r="H120" s="29">
        <f>+F120+G120</f>
        <v>68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</row>
    <row r="121" spans="1:71" ht="12.75">
      <c r="A121" s="2"/>
      <c r="B121" s="1" t="s">
        <v>132</v>
      </c>
      <c r="C121" s="1"/>
      <c r="D121" s="33"/>
      <c r="E121" s="33"/>
      <c r="F121" s="38">
        <v>2289</v>
      </c>
      <c r="G121" s="38">
        <v>0</v>
      </c>
      <c r="H121" s="29">
        <f>+F121+G121</f>
        <v>2289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</row>
    <row r="122" spans="1:71" ht="12.75">
      <c r="A122" s="2"/>
      <c r="B122" s="1" t="s">
        <v>133</v>
      </c>
      <c r="C122" s="1"/>
      <c r="D122" s="33"/>
      <c r="E122" s="33"/>
      <c r="F122" s="38">
        <v>4072</v>
      </c>
      <c r="G122" s="38">
        <v>0</v>
      </c>
      <c r="H122" s="29">
        <f>+F122+G122</f>
        <v>4072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</row>
    <row r="123" spans="1:71" ht="12.75">
      <c r="A123" s="2"/>
      <c r="B123" s="1" t="s">
        <v>134</v>
      </c>
      <c r="C123" s="1"/>
      <c r="D123" s="33"/>
      <c r="E123" s="33"/>
      <c r="F123" s="38">
        <v>6106</v>
      </c>
      <c r="G123" s="38">
        <v>5396</v>
      </c>
      <c r="H123" s="29">
        <f>+F123+G123</f>
        <v>11502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</row>
    <row r="124" spans="1:71" ht="12.75">
      <c r="A124" s="2"/>
      <c r="B124" s="1" t="s">
        <v>135</v>
      </c>
      <c r="C124" s="1"/>
      <c r="D124" s="33"/>
      <c r="E124" s="33"/>
      <c r="F124" s="39">
        <v>64</v>
      </c>
      <c r="G124" s="39">
        <v>0</v>
      </c>
      <c r="H124" s="29">
        <f>+F124+G124</f>
        <v>64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</row>
    <row r="125" spans="1:71" ht="12.75">
      <c r="A125" s="2"/>
      <c r="B125" s="1" t="s">
        <v>0</v>
      </c>
      <c r="C125" s="1"/>
      <c r="D125" s="33"/>
      <c r="E125" s="33"/>
      <c r="F125" s="39">
        <f>SUM(F120:F124)</f>
        <v>12563</v>
      </c>
      <c r="G125" s="39">
        <f>SUM(G120:G124)</f>
        <v>5432</v>
      </c>
      <c r="H125" s="40">
        <f>SUM(H120:H124)</f>
        <v>17995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</row>
    <row r="126" spans="1:71" ht="12.75">
      <c r="A126" s="2"/>
      <c r="B126" s="1"/>
      <c r="C126" s="1"/>
      <c r="D126" s="33"/>
      <c r="E126" s="33"/>
      <c r="F126" s="41" t="s">
        <v>0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</row>
    <row r="127" spans="1:71" ht="12.75">
      <c r="A127" s="57"/>
      <c r="B127" s="36" t="s">
        <v>136</v>
      </c>
      <c r="C127" s="36"/>
      <c r="D127" s="37"/>
      <c r="E127" s="33"/>
      <c r="F127" s="4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</row>
    <row r="128" spans="1:71" ht="12.75">
      <c r="A128" s="57"/>
      <c r="B128" s="1" t="s">
        <v>258</v>
      </c>
      <c r="C128" s="1"/>
      <c r="D128" s="37"/>
      <c r="E128" s="33"/>
      <c r="F128" s="41">
        <v>207</v>
      </c>
      <c r="G128" s="81">
        <v>0</v>
      </c>
      <c r="H128" s="29">
        <f>+F128+G128</f>
        <v>207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</row>
    <row r="129" spans="1:71" ht="12.75">
      <c r="A129" s="2"/>
      <c r="B129" s="1" t="s">
        <v>137</v>
      </c>
      <c r="C129" s="1"/>
      <c r="D129" s="33"/>
      <c r="E129" s="33"/>
      <c r="F129" s="39">
        <v>264</v>
      </c>
      <c r="G129" s="11">
        <v>0</v>
      </c>
      <c r="H129" s="29">
        <f>+F129+G129</f>
        <v>264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</row>
    <row r="130" spans="1:71" ht="12.75">
      <c r="A130" s="2"/>
      <c r="B130" s="1" t="s">
        <v>0</v>
      </c>
      <c r="C130" s="1"/>
      <c r="D130" s="33"/>
      <c r="E130" s="33"/>
      <c r="F130" s="39">
        <f>+F128+F129</f>
        <v>471</v>
      </c>
      <c r="G130" s="39">
        <f>+G129</f>
        <v>0</v>
      </c>
      <c r="H130" s="40">
        <f>+H128+H129</f>
        <v>471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</row>
    <row r="131" spans="1:71" ht="12.75">
      <c r="A131" s="2"/>
      <c r="B131" s="1"/>
      <c r="C131" s="1"/>
      <c r="D131" s="33"/>
      <c r="E131" s="33"/>
      <c r="F131" s="42"/>
      <c r="G131" s="42"/>
      <c r="H131" s="4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</row>
    <row r="132" spans="1:71" ht="13.5" thickBot="1">
      <c r="A132" s="2"/>
      <c r="B132" s="1" t="s">
        <v>138</v>
      </c>
      <c r="C132" s="1"/>
      <c r="D132" s="33"/>
      <c r="E132" s="33"/>
      <c r="F132" s="43">
        <f>+F125+F130</f>
        <v>13034</v>
      </c>
      <c r="G132" s="43">
        <f>+G125+G130</f>
        <v>5432</v>
      </c>
      <c r="H132" s="43">
        <f>+H125+H130</f>
        <v>18466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</row>
    <row r="133" spans="1:71" ht="12.75">
      <c r="A133" s="2"/>
      <c r="B133" s="1"/>
      <c r="C133" s="1"/>
      <c r="F133" s="14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</row>
    <row r="134" spans="1:71" ht="12.75">
      <c r="A134" s="2" t="s">
        <v>211</v>
      </c>
      <c r="B134" s="2" t="s">
        <v>140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</row>
    <row r="135" spans="1:71" ht="12.75">
      <c r="A135" s="2"/>
      <c r="B135" s="1" t="s">
        <v>141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</row>
    <row r="136" spans="1:71" ht="12.7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</row>
    <row r="137" spans="1:71" ht="12.75">
      <c r="A137" s="2" t="s">
        <v>212</v>
      </c>
      <c r="B137" s="2" t="s">
        <v>142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</row>
    <row r="138" spans="1:71" ht="12.75">
      <c r="A138" s="2"/>
      <c r="B138" s="44" t="s">
        <v>338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</row>
    <row r="139" spans="1:71" ht="12.75">
      <c r="A139" s="2"/>
      <c r="B139" s="4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</row>
    <row r="140" spans="1:71" ht="12.75">
      <c r="A140" s="2"/>
      <c r="B140" s="1"/>
      <c r="C140" s="1" t="s">
        <v>218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</row>
    <row r="141" spans="1:71" ht="12.75">
      <c r="A141" s="2"/>
      <c r="B141" s="46"/>
      <c r="C141" s="1" t="s">
        <v>219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</row>
    <row r="142" spans="1:71" ht="12.75">
      <c r="A142" s="2"/>
      <c r="B142" s="46"/>
      <c r="C142" s="1" t="s">
        <v>384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</row>
    <row r="143" spans="1:71" ht="12.75">
      <c r="A143" s="2"/>
      <c r="B143" s="46"/>
      <c r="C143" s="1" t="s">
        <v>385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</row>
    <row r="144" spans="1:71" ht="12.75">
      <c r="A144" s="2"/>
      <c r="B144" s="46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</row>
    <row r="145" spans="1:72" ht="12.75">
      <c r="A145" s="2" t="s">
        <v>213</v>
      </c>
      <c r="B145" s="2" t="s">
        <v>144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</row>
    <row r="146" spans="1:71" ht="12.75">
      <c r="A146" s="2"/>
      <c r="B146" s="2" t="s">
        <v>145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</row>
    <row r="147" spans="1:71" ht="12.75">
      <c r="A147" s="2"/>
      <c r="B147" s="1"/>
      <c r="C147" s="1"/>
      <c r="D147" s="1"/>
      <c r="E147" s="1"/>
      <c r="F147" s="33" t="s">
        <v>4</v>
      </c>
      <c r="G147" s="33" t="s">
        <v>33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</row>
    <row r="148" spans="1:71" ht="12.75">
      <c r="A148" s="2"/>
      <c r="B148" s="1"/>
      <c r="C148" s="1"/>
      <c r="D148" s="1"/>
      <c r="E148" s="1"/>
      <c r="F148" s="33" t="s">
        <v>3</v>
      </c>
      <c r="G148" s="33" t="s">
        <v>3</v>
      </c>
      <c r="H148" s="33" t="s">
        <v>146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</row>
    <row r="149" spans="1:71" ht="12.75">
      <c r="A149" s="2"/>
      <c r="B149" s="1"/>
      <c r="C149" s="1"/>
      <c r="D149" s="1"/>
      <c r="E149" s="1"/>
      <c r="F149" s="48" t="s">
        <v>303</v>
      </c>
      <c r="G149" s="48" t="s">
        <v>374</v>
      </c>
      <c r="H149" s="33" t="s">
        <v>147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</row>
    <row r="150" spans="1:71" ht="12.75">
      <c r="A150" s="2"/>
      <c r="B150" s="1"/>
      <c r="C150" s="1"/>
      <c r="D150" s="1"/>
      <c r="E150" s="1"/>
      <c r="F150" s="33" t="s">
        <v>6</v>
      </c>
      <c r="G150" s="33" t="s">
        <v>6</v>
      </c>
      <c r="H150" s="33" t="s">
        <v>6</v>
      </c>
      <c r="I150" s="60" t="s">
        <v>148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</row>
    <row r="151" spans="1:71" ht="12.75">
      <c r="A151" s="2"/>
      <c r="B151" s="2" t="s">
        <v>166</v>
      </c>
      <c r="C151" s="1"/>
      <c r="D151" s="1"/>
      <c r="E151" s="1"/>
      <c r="F151" s="33"/>
      <c r="G151" s="33"/>
      <c r="H151" s="33"/>
      <c r="I151" s="3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</row>
    <row r="152" spans="1:71" ht="12.75">
      <c r="A152" s="2"/>
      <c r="B152" s="1" t="s">
        <v>168</v>
      </c>
      <c r="C152" s="1"/>
      <c r="D152" s="1"/>
      <c r="E152" s="1"/>
      <c r="F152" s="10">
        <v>5644</v>
      </c>
      <c r="G152" s="10">
        <v>6356</v>
      </c>
      <c r="H152" s="10">
        <f>+F152-G152</f>
        <v>-712</v>
      </c>
      <c r="I152" s="10">
        <f>+H152/G152*100</f>
        <v>-11.202013845185652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</row>
    <row r="153" spans="1:71" ht="12.75">
      <c r="A153" s="2"/>
      <c r="B153" s="1" t="s">
        <v>167</v>
      </c>
      <c r="C153" s="1"/>
      <c r="D153" s="1"/>
      <c r="E153" s="1"/>
      <c r="F153" s="10">
        <v>13661</v>
      </c>
      <c r="G153" s="10">
        <v>8336</v>
      </c>
      <c r="H153" s="10">
        <f>+F153-G153</f>
        <v>5325</v>
      </c>
      <c r="I153" s="10">
        <f>+H153/G153*100</f>
        <v>63.87955854126679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</row>
    <row r="154" spans="1:71" ht="12.75">
      <c r="A154" s="2"/>
      <c r="B154" s="1" t="s">
        <v>160</v>
      </c>
      <c r="C154" s="1"/>
      <c r="D154" s="1"/>
      <c r="E154" s="1"/>
      <c r="F154" s="10">
        <v>4050</v>
      </c>
      <c r="G154" s="10">
        <v>5538</v>
      </c>
      <c r="H154" s="10">
        <f>+F154-G154</f>
        <v>-1488</v>
      </c>
      <c r="I154" s="10">
        <f>+H154/G154*100</f>
        <v>-26.868905742145177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</row>
    <row r="155" spans="1:71" ht="12.75">
      <c r="A155" s="2"/>
      <c r="B155" s="1" t="s">
        <v>0</v>
      </c>
      <c r="C155" s="1"/>
      <c r="D155" s="1"/>
      <c r="E155" s="1"/>
      <c r="F155" s="49">
        <f>SUM(F152:F154)</f>
        <v>23355</v>
      </c>
      <c r="G155" s="49">
        <f>SUM(G152:G154)</f>
        <v>20230</v>
      </c>
      <c r="H155" s="49">
        <f>SUM(H152:H154)</f>
        <v>3125</v>
      </c>
      <c r="I155" s="59">
        <f>+H155/G155*100</f>
        <v>15.447355412753335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</row>
    <row r="156" spans="1:71" ht="12.75">
      <c r="A156" s="2"/>
      <c r="B156" s="1"/>
      <c r="C156" s="1"/>
      <c r="D156" s="1"/>
      <c r="E156" s="1"/>
      <c r="H156" s="14"/>
      <c r="I156" s="1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</row>
    <row r="157" spans="1:71" ht="12.75">
      <c r="A157" s="2"/>
      <c r="B157" s="2" t="s">
        <v>247</v>
      </c>
      <c r="C157" s="1"/>
      <c r="D157" s="1"/>
      <c r="E157" s="1"/>
      <c r="H157" s="14"/>
      <c r="I157" s="1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</row>
    <row r="158" spans="1:71" ht="12.75">
      <c r="A158" s="2"/>
      <c r="B158" s="1" t="s">
        <v>168</v>
      </c>
      <c r="C158" s="1"/>
      <c r="D158" s="1"/>
      <c r="E158" s="1"/>
      <c r="F158" s="10">
        <v>-4103</v>
      </c>
      <c r="G158" s="10">
        <v>-18</v>
      </c>
      <c r="H158" s="10">
        <f>+F158-G158</f>
        <v>-4085</v>
      </c>
      <c r="I158" s="10">
        <f>+H158/G158*100</f>
        <v>22694.444444444445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</row>
    <row r="159" spans="1:71" ht="12.75">
      <c r="A159" s="2"/>
      <c r="B159" s="1" t="s">
        <v>167</v>
      </c>
      <c r="C159" s="1"/>
      <c r="D159" s="1"/>
      <c r="E159" s="1"/>
      <c r="F159" s="10">
        <v>-6657</v>
      </c>
      <c r="G159" s="10">
        <v>1236</v>
      </c>
      <c r="H159" s="10">
        <f>+F159-G159</f>
        <v>-7893</v>
      </c>
      <c r="I159" s="10">
        <f>+H159/G159*100</f>
        <v>-638.5922330097087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</row>
    <row r="160" spans="1:71" ht="12.75">
      <c r="A160" s="2"/>
      <c r="B160" s="1" t="s">
        <v>160</v>
      </c>
      <c r="C160" s="1"/>
      <c r="D160" s="1"/>
      <c r="E160" s="1"/>
      <c r="F160" s="10">
        <v>158</v>
      </c>
      <c r="G160" s="10">
        <v>316</v>
      </c>
      <c r="H160" s="10">
        <f>+F160-G160</f>
        <v>-158</v>
      </c>
      <c r="I160" s="58">
        <f>+H160/G160*100</f>
        <v>-50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</row>
    <row r="161" spans="1:71" ht="12.75">
      <c r="A161" s="2"/>
      <c r="B161" s="1" t="s">
        <v>169</v>
      </c>
      <c r="C161" s="1"/>
      <c r="D161" s="1"/>
      <c r="E161" s="1"/>
      <c r="F161" s="10">
        <v>-3941</v>
      </c>
      <c r="G161" s="10">
        <v>-1498</v>
      </c>
      <c r="H161" s="10">
        <f>+F161-G161</f>
        <v>-2443</v>
      </c>
      <c r="I161" s="10">
        <f>+H161/G161*100</f>
        <v>163.0841121495327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</row>
    <row r="162" spans="1:71" ht="12.75">
      <c r="A162" s="2"/>
      <c r="B162" s="1"/>
      <c r="C162" s="1"/>
      <c r="D162" s="1"/>
      <c r="E162" s="1"/>
      <c r="F162" s="49">
        <f>SUM(F158:F161)</f>
        <v>-14543</v>
      </c>
      <c r="G162" s="49">
        <f>SUM(G158:G161)</f>
        <v>36</v>
      </c>
      <c r="H162" s="49">
        <f>SUM(H158:H161)</f>
        <v>-14579</v>
      </c>
      <c r="I162" s="49">
        <f>+H162/G162*100</f>
        <v>-40497.222222222226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</row>
    <row r="163" spans="1:71" ht="12.7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</row>
    <row r="164" spans="1:71" ht="12.75">
      <c r="A164" s="2"/>
      <c r="B164" s="1" t="s">
        <v>339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</row>
    <row r="165" spans="1:71" ht="12.75">
      <c r="A165" s="2"/>
      <c r="B165" s="1" t="s">
        <v>340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</row>
    <row r="166" spans="1:71" ht="12.75">
      <c r="A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</row>
    <row r="167" spans="1:71" ht="12.75">
      <c r="A167" s="2"/>
      <c r="B167" s="1" t="s">
        <v>352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</row>
    <row r="168" spans="1:71" ht="12.75">
      <c r="A168" s="2"/>
      <c r="B168" s="1" t="s">
        <v>342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</row>
    <row r="169" spans="1:71" ht="12.75">
      <c r="A169" s="2"/>
      <c r="B169" s="1" t="s">
        <v>386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</row>
    <row r="170" spans="1:71" ht="12.75">
      <c r="A170" s="2"/>
      <c r="B170" s="1" t="s">
        <v>357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</row>
    <row r="171" spans="1:71" ht="12.75">
      <c r="A171" s="2"/>
      <c r="B171" s="1" t="s">
        <v>358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</row>
    <row r="172" spans="1:71" ht="12.7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</row>
    <row r="173" spans="1:117" ht="12.75">
      <c r="A173" s="51" t="s">
        <v>214</v>
      </c>
      <c r="B173" s="51" t="s">
        <v>149</v>
      </c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</row>
    <row r="174" spans="1:117" ht="12.75">
      <c r="A174" s="51"/>
      <c r="B174" s="1"/>
      <c r="C174" s="1"/>
      <c r="D174" s="1"/>
      <c r="E174" s="1"/>
      <c r="F174" s="33" t="s">
        <v>243</v>
      </c>
      <c r="G174" s="33" t="s">
        <v>243</v>
      </c>
      <c r="I174" s="1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</row>
    <row r="175" spans="1:117" ht="12.75">
      <c r="A175" s="51"/>
      <c r="B175" s="1"/>
      <c r="C175" s="1"/>
      <c r="D175" s="1"/>
      <c r="E175" s="1"/>
      <c r="F175" s="33" t="s">
        <v>343</v>
      </c>
      <c r="G175" s="33" t="s">
        <v>343</v>
      </c>
      <c r="H175" s="33" t="s">
        <v>146</v>
      </c>
      <c r="I175" s="1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  <c r="DK175" s="52"/>
      <c r="DL175" s="52"/>
      <c r="DM175" s="52"/>
    </row>
    <row r="176" spans="1:117" ht="12.75">
      <c r="A176" s="51"/>
      <c r="B176" s="1"/>
      <c r="C176" s="1"/>
      <c r="D176" s="1"/>
      <c r="E176" s="1"/>
      <c r="F176" s="48" t="s">
        <v>303</v>
      </c>
      <c r="G176" s="48" t="s">
        <v>241</v>
      </c>
      <c r="H176" s="33" t="s">
        <v>147</v>
      </c>
      <c r="I176" s="1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52"/>
      <c r="DK176" s="52"/>
      <c r="DL176" s="52"/>
      <c r="DM176" s="52"/>
    </row>
    <row r="177" spans="1:117" ht="12.75">
      <c r="A177" s="51"/>
      <c r="B177" s="1"/>
      <c r="C177" s="1"/>
      <c r="D177" s="1"/>
      <c r="E177" s="1"/>
      <c r="F177" s="33" t="s">
        <v>6</v>
      </c>
      <c r="G177" s="33" t="s">
        <v>6</v>
      </c>
      <c r="H177" s="33" t="s">
        <v>6</v>
      </c>
      <c r="I177" s="60" t="s">
        <v>148</v>
      </c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</row>
    <row r="178" spans="1:117" ht="12.75">
      <c r="A178" s="51"/>
      <c r="B178" s="2" t="s">
        <v>166</v>
      </c>
      <c r="C178" s="1"/>
      <c r="D178" s="1"/>
      <c r="E178" s="1"/>
      <c r="F178" s="33"/>
      <c r="G178" s="33"/>
      <c r="H178" s="33"/>
      <c r="I178" s="33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</row>
    <row r="179" spans="1:117" ht="12.75">
      <c r="A179" s="51"/>
      <c r="B179" s="1" t="s">
        <v>168</v>
      </c>
      <c r="C179" s="1"/>
      <c r="D179" s="1"/>
      <c r="E179" s="1"/>
      <c r="F179" s="10">
        <v>27462</v>
      </c>
      <c r="G179" s="10">
        <v>39353</v>
      </c>
      <c r="H179" s="10">
        <f>+F179-G179</f>
        <v>-11891</v>
      </c>
      <c r="I179" s="58">
        <f>+H179/G179*100</f>
        <v>-30.21624780829924</v>
      </c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</row>
    <row r="180" spans="1:117" ht="12.75">
      <c r="A180" s="51"/>
      <c r="B180" s="1" t="s">
        <v>167</v>
      </c>
      <c r="C180" s="1"/>
      <c r="D180" s="1"/>
      <c r="E180" s="1"/>
      <c r="F180" s="10">
        <v>34866</v>
      </c>
      <c r="G180" s="10">
        <v>21768</v>
      </c>
      <c r="H180" s="10">
        <f>+F180-G180</f>
        <v>13098</v>
      </c>
      <c r="I180" s="58">
        <f>+H180/G180*100</f>
        <v>60.170893054024255</v>
      </c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</row>
    <row r="181" spans="1:117" ht="12.75">
      <c r="A181" s="51"/>
      <c r="B181" s="1" t="s">
        <v>160</v>
      </c>
      <c r="C181" s="1"/>
      <c r="D181" s="1"/>
      <c r="E181" s="1"/>
      <c r="F181" s="10">
        <v>21039</v>
      </c>
      <c r="G181" s="10">
        <v>4803</v>
      </c>
      <c r="H181" s="10">
        <f>+F181-G181</f>
        <v>16236</v>
      </c>
      <c r="I181" s="58">
        <f>+H181/G181*100</f>
        <v>338.03872579637726</v>
      </c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</row>
    <row r="182" spans="1:117" ht="12.75">
      <c r="A182" s="51"/>
      <c r="B182" s="1" t="s">
        <v>0</v>
      </c>
      <c r="C182" s="1"/>
      <c r="D182" s="1"/>
      <c r="E182" s="1"/>
      <c r="F182" s="49">
        <f>SUM(F179:F181)</f>
        <v>83367</v>
      </c>
      <c r="G182" s="49">
        <f>SUM(G179:G181)</f>
        <v>65924</v>
      </c>
      <c r="H182" s="49">
        <f>SUM(H179:H181)</f>
        <v>17443</v>
      </c>
      <c r="I182" s="59">
        <f>+H182/G182*100</f>
        <v>26.459256113099933</v>
      </c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</row>
    <row r="183" spans="1:117" ht="12.75">
      <c r="A183" s="51"/>
      <c r="B183" s="1"/>
      <c r="C183" s="1"/>
      <c r="D183" s="1"/>
      <c r="E183" s="1"/>
      <c r="H183" s="14"/>
      <c r="I183" s="14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</row>
    <row r="184" spans="1:117" ht="12.75">
      <c r="A184" s="51"/>
      <c r="B184" s="2" t="s">
        <v>247</v>
      </c>
      <c r="C184" s="1"/>
      <c r="D184" s="1"/>
      <c r="E184" s="1"/>
      <c r="H184" s="14"/>
      <c r="I184" s="14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</row>
    <row r="185" spans="1:117" ht="12.75">
      <c r="A185" s="51"/>
      <c r="B185" s="1" t="s">
        <v>168</v>
      </c>
      <c r="C185" s="1"/>
      <c r="D185" s="1"/>
      <c r="E185" s="1"/>
      <c r="F185" s="10">
        <v>15582</v>
      </c>
      <c r="G185" s="10">
        <v>-8403</v>
      </c>
      <c r="H185" s="10">
        <f>+F185-G185</f>
        <v>23985</v>
      </c>
      <c r="I185" s="58">
        <f>+H185/G185*100</f>
        <v>-285.43377365226706</v>
      </c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</row>
    <row r="186" spans="1:117" ht="12.75">
      <c r="A186" s="51"/>
      <c r="B186" s="1" t="s">
        <v>167</v>
      </c>
      <c r="C186" s="1"/>
      <c r="D186" s="1"/>
      <c r="E186" s="1"/>
      <c r="F186" s="10">
        <v>15477</v>
      </c>
      <c r="G186" s="10">
        <v>-1058</v>
      </c>
      <c r="H186" s="10">
        <f>+F186-G186</f>
        <v>16535</v>
      </c>
      <c r="I186" s="58">
        <f>+H186/G186*100</f>
        <v>-1562.8544423440453</v>
      </c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</row>
    <row r="187" spans="1:117" ht="12.75">
      <c r="A187" s="51"/>
      <c r="B187" s="1" t="s">
        <v>160</v>
      </c>
      <c r="C187" s="1"/>
      <c r="D187" s="1"/>
      <c r="E187" s="1"/>
      <c r="F187" s="10">
        <v>1098</v>
      </c>
      <c r="G187" s="10">
        <v>-1833</v>
      </c>
      <c r="H187" s="10">
        <f>+F187-G187</f>
        <v>2931</v>
      </c>
      <c r="I187" s="58">
        <f>+H187/G187*100</f>
        <v>-159.90180032733224</v>
      </c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</row>
    <row r="188" spans="1:117" ht="12.75">
      <c r="A188" s="51"/>
      <c r="B188" s="1" t="s">
        <v>169</v>
      </c>
      <c r="C188" s="1"/>
      <c r="D188" s="1"/>
      <c r="E188" s="1"/>
      <c r="F188" s="10">
        <v>-2545</v>
      </c>
      <c r="G188" s="10">
        <v>-2328</v>
      </c>
      <c r="H188" s="10">
        <f>+F188-G188</f>
        <v>-217</v>
      </c>
      <c r="I188" s="58">
        <f>+H188/G188*100</f>
        <v>9.3213058419244</v>
      </c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</row>
    <row r="189" spans="1:117" ht="12.75">
      <c r="A189" s="51"/>
      <c r="B189" s="1"/>
      <c r="C189" s="1"/>
      <c r="D189" s="1"/>
      <c r="E189" s="1"/>
      <c r="F189" s="49">
        <f>SUM(F185:F188)</f>
        <v>29612</v>
      </c>
      <c r="G189" s="49">
        <f>SUM(G185:G188)</f>
        <v>-13622</v>
      </c>
      <c r="H189" s="49">
        <f>SUM(H185:H188)</f>
        <v>43234</v>
      </c>
      <c r="I189" s="59">
        <f>+H189/G189*100</f>
        <v>-317.38364410512406</v>
      </c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</row>
    <row r="190" spans="1:117" ht="12.75">
      <c r="A190" s="51"/>
      <c r="B190" s="51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</row>
    <row r="191" spans="1:117" ht="12.75">
      <c r="A191" s="51"/>
      <c r="B191" s="50" t="s">
        <v>353</v>
      </c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</row>
    <row r="192" spans="1:117" ht="12.75">
      <c r="A192" s="51"/>
      <c r="B192" s="50" t="s">
        <v>281</v>
      </c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</row>
    <row r="193" spans="1:117" ht="12.75">
      <c r="A193" s="51"/>
      <c r="B193" s="50" t="s">
        <v>280</v>
      </c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</row>
    <row r="194" spans="1:117" ht="12.75">
      <c r="A194" s="51"/>
      <c r="B194" s="50" t="s">
        <v>355</v>
      </c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2"/>
      <c r="CR194" s="52"/>
      <c r="CS194" s="52"/>
      <c r="CT194" s="52"/>
      <c r="CU194" s="52"/>
      <c r="CV194" s="52"/>
      <c r="CW194" s="52"/>
      <c r="CX194" s="52"/>
      <c r="CY194" s="52"/>
      <c r="CZ194" s="52"/>
      <c r="DA194" s="52"/>
      <c r="DB194" s="52"/>
      <c r="DC194" s="52"/>
      <c r="DD194" s="52"/>
      <c r="DE194" s="52"/>
      <c r="DF194" s="52"/>
      <c r="DG194" s="52"/>
      <c r="DH194" s="52"/>
      <c r="DI194" s="52"/>
      <c r="DJ194" s="52"/>
      <c r="DK194" s="52"/>
      <c r="DL194" s="52"/>
      <c r="DM194" s="52"/>
    </row>
    <row r="195" spans="1:117" ht="12.75">
      <c r="A195" s="51"/>
      <c r="B195" s="50" t="s">
        <v>245</v>
      </c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2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</row>
    <row r="196" spans="1:117" ht="12.75">
      <c r="A196" s="51"/>
      <c r="B196" s="50" t="s">
        <v>246</v>
      </c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2"/>
      <c r="CP196" s="52"/>
      <c r="CQ196" s="52"/>
      <c r="CR196" s="52"/>
      <c r="CS196" s="52"/>
      <c r="CT196" s="52"/>
      <c r="CU196" s="52"/>
      <c r="CV196" s="52"/>
      <c r="CW196" s="52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</row>
    <row r="197" spans="1:117" ht="12.75">
      <c r="A197" s="51"/>
      <c r="B197" s="51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</row>
    <row r="198" spans="1:117" ht="12.75">
      <c r="A198" s="51"/>
      <c r="B198" s="1" t="s">
        <v>387</v>
      </c>
      <c r="C198" s="1"/>
      <c r="D198" s="1"/>
      <c r="E198" s="1"/>
      <c r="F198" s="1"/>
      <c r="G198" s="1"/>
      <c r="H198" s="1"/>
      <c r="I198" s="1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</row>
    <row r="199" spans="1:117" ht="12.75">
      <c r="A199" s="51"/>
      <c r="B199" s="1" t="s">
        <v>356</v>
      </c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</row>
    <row r="200" spans="1:117" ht="12.75">
      <c r="A200" s="51"/>
      <c r="B200" s="1" t="s">
        <v>361</v>
      </c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</row>
    <row r="201" spans="1:117" ht="12.75">
      <c r="A201" s="51"/>
      <c r="B201" s="1" t="s">
        <v>360</v>
      </c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</row>
    <row r="202" spans="1:117" ht="12.75">
      <c r="A202" s="51"/>
      <c r="B202" s="51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</row>
    <row r="203" spans="1:71" ht="12.75">
      <c r="A203" s="2" t="s">
        <v>215</v>
      </c>
      <c r="B203" s="2" t="s">
        <v>153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</row>
    <row r="204" spans="1:71" ht="12.75">
      <c r="A204" s="2"/>
      <c r="B204" s="1" t="s">
        <v>359</v>
      </c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</row>
    <row r="205" spans="1:71" ht="12.75">
      <c r="A205" s="2"/>
      <c r="B205" s="1" t="s">
        <v>369</v>
      </c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</row>
    <row r="206" spans="1:71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</row>
    <row r="207" spans="1:71" ht="12.75">
      <c r="A207" s="2" t="s">
        <v>216</v>
      </c>
      <c r="B207" s="2" t="s">
        <v>154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</row>
    <row r="208" spans="1:71" ht="12.75">
      <c r="A208" s="2"/>
      <c r="B208" s="1" t="s">
        <v>249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</row>
    <row r="209" spans="1:71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</row>
    <row r="210" spans="1:71" ht="12.75">
      <c r="A210" s="2" t="s">
        <v>220</v>
      </c>
      <c r="B210" s="2" t="s">
        <v>155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</row>
    <row r="211" spans="1:71" ht="12.75">
      <c r="A211" s="1"/>
      <c r="B211" s="1" t="s">
        <v>368</v>
      </c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</row>
    <row r="212" spans="1:7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</row>
    <row r="213" spans="1:71" ht="12.75">
      <c r="A213" s="2" t="s">
        <v>283</v>
      </c>
      <c r="B213" s="2" t="s">
        <v>222</v>
      </c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</row>
    <row r="214" spans="1:71" ht="12.75">
      <c r="A214" s="1"/>
      <c r="C214" s="15"/>
      <c r="D214" s="15"/>
      <c r="E214" s="15"/>
      <c r="F214" s="61" t="s">
        <v>40</v>
      </c>
      <c r="G214" s="62"/>
      <c r="H214" s="66" t="s">
        <v>223</v>
      </c>
      <c r="I214" s="6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</row>
    <row r="215" spans="1:71" ht="12.75">
      <c r="A215" s="1"/>
      <c r="B215" s="15"/>
      <c r="C215" s="15"/>
      <c r="D215" s="15"/>
      <c r="E215" s="15"/>
      <c r="F215" s="69" t="s">
        <v>3</v>
      </c>
      <c r="G215" s="63" t="s">
        <v>3</v>
      </c>
      <c r="H215" s="69" t="s">
        <v>343</v>
      </c>
      <c r="I215" s="63" t="s">
        <v>343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</row>
    <row r="216" spans="1:71" ht="12.75">
      <c r="A216" s="1"/>
      <c r="B216" s="57" t="s">
        <v>254</v>
      </c>
      <c r="C216" s="74"/>
      <c r="D216" s="74"/>
      <c r="E216" s="15"/>
      <c r="F216" s="69" t="s">
        <v>179</v>
      </c>
      <c r="G216" s="63" t="s">
        <v>179</v>
      </c>
      <c r="H216" s="69" t="s">
        <v>5</v>
      </c>
      <c r="I216" s="63" t="s">
        <v>5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</row>
    <row r="217" spans="1:71" ht="12.75">
      <c r="A217" s="1"/>
      <c r="B217" s="15"/>
      <c r="C217" s="15"/>
      <c r="D217" s="15"/>
      <c r="E217" s="15"/>
      <c r="F217" s="70" t="s">
        <v>303</v>
      </c>
      <c r="G217" s="64" t="s">
        <v>241</v>
      </c>
      <c r="H217" s="70" t="s">
        <v>303</v>
      </c>
      <c r="I217" s="64" t="s">
        <v>241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</row>
    <row r="218" spans="1:71" ht="12.75">
      <c r="A218" s="1"/>
      <c r="B218" s="15"/>
      <c r="C218" s="15"/>
      <c r="D218" s="15"/>
      <c r="E218" s="15"/>
      <c r="F218" s="71" t="s">
        <v>6</v>
      </c>
      <c r="G218" s="65" t="s">
        <v>6</v>
      </c>
      <c r="H218" s="71" t="s">
        <v>6</v>
      </c>
      <c r="I218" s="65" t="s">
        <v>6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</row>
    <row r="219" spans="1:71" ht="12.75">
      <c r="A219" s="1"/>
      <c r="B219" s="72" t="s">
        <v>221</v>
      </c>
      <c r="C219" s="15"/>
      <c r="D219" s="15"/>
      <c r="E219" s="15"/>
      <c r="F219" s="76"/>
      <c r="G219" s="15"/>
      <c r="H219" s="76"/>
      <c r="I219" s="27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</row>
    <row r="220" spans="1:71" ht="12.75">
      <c r="A220" s="1"/>
      <c r="B220" s="15" t="s">
        <v>255</v>
      </c>
      <c r="C220" s="15"/>
      <c r="D220" s="15"/>
      <c r="E220" s="15"/>
      <c r="F220" s="9">
        <v>-13219</v>
      </c>
      <c r="G220" s="11">
        <v>-2995</v>
      </c>
      <c r="H220" s="9">
        <v>23444</v>
      </c>
      <c r="I220" s="80">
        <v>-13122</v>
      </c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</row>
    <row r="221" spans="1:71" ht="12.75">
      <c r="A221" s="1"/>
      <c r="B221" s="15"/>
      <c r="C221" s="15"/>
      <c r="D221" s="15"/>
      <c r="E221" s="15"/>
      <c r="F221" s="76"/>
      <c r="G221" s="15"/>
      <c r="H221" s="76"/>
      <c r="I221" s="27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</row>
    <row r="222" spans="1:71" ht="12.75">
      <c r="A222" s="1"/>
      <c r="B222" s="72" t="s">
        <v>224</v>
      </c>
      <c r="C222" s="15"/>
      <c r="D222" s="15"/>
      <c r="E222" s="15"/>
      <c r="F222" s="76"/>
      <c r="G222" s="15"/>
      <c r="H222" s="76"/>
      <c r="I222" s="27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</row>
    <row r="223" spans="1:71" ht="12.75">
      <c r="A223" s="1"/>
      <c r="B223" s="15" t="s">
        <v>225</v>
      </c>
      <c r="C223" s="15"/>
      <c r="D223" s="15"/>
      <c r="E223" s="15"/>
      <c r="F223" s="77"/>
      <c r="G223" s="74"/>
      <c r="H223" s="77"/>
      <c r="I223" s="75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</row>
    <row r="224" spans="1:71" ht="12.75">
      <c r="A224" s="1"/>
      <c r="B224" s="15" t="s">
        <v>250</v>
      </c>
      <c r="C224" s="15"/>
      <c r="D224" s="15"/>
      <c r="E224" s="15"/>
      <c r="F224" s="9">
        <v>45835</v>
      </c>
      <c r="G224" s="11">
        <v>23480</v>
      </c>
      <c r="H224" s="9">
        <v>45835</v>
      </c>
      <c r="I224" s="80">
        <v>23480</v>
      </c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</row>
    <row r="225" spans="1:71" ht="12.75">
      <c r="A225" s="1"/>
      <c r="B225" s="15"/>
      <c r="C225" s="15"/>
      <c r="D225" s="15"/>
      <c r="E225" s="15"/>
      <c r="F225" s="76"/>
      <c r="G225" s="15"/>
      <c r="H225" s="76"/>
      <c r="I225" s="27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</row>
    <row r="226" spans="1:71" ht="13.5" thickBot="1">
      <c r="A226" s="1"/>
      <c r="B226" s="72" t="s">
        <v>271</v>
      </c>
      <c r="C226" s="15"/>
      <c r="D226" s="15"/>
      <c r="E226" s="15"/>
      <c r="F226" s="78">
        <f>+F220/F224*100</f>
        <v>-28.840405803425327</v>
      </c>
      <c r="G226" s="68">
        <f>+G220/G224*100</f>
        <v>-12.755536626916525</v>
      </c>
      <c r="H226" s="78">
        <f>+H220/H224*100</f>
        <v>51.14868550234537</v>
      </c>
      <c r="I226" s="79">
        <f>+I220/I224*100</f>
        <v>-55.885860306643956</v>
      </c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</row>
    <row r="227" spans="1:7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</row>
    <row r="228" spans="1:7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</row>
    <row r="229" spans="1:71" ht="12.75">
      <c r="A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</row>
    <row r="230" spans="1:71" ht="12.75">
      <c r="A230" s="1"/>
      <c r="B230" s="15"/>
      <c r="C230" s="15"/>
      <c r="D230" s="15"/>
      <c r="E230" s="15"/>
      <c r="G230" s="83" t="s">
        <v>243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</row>
    <row r="231" spans="1:71" ht="12.75">
      <c r="A231" s="1"/>
      <c r="B231" s="15"/>
      <c r="C231" s="15"/>
      <c r="D231" s="15"/>
      <c r="E231" s="15"/>
      <c r="G231" s="69" t="s">
        <v>343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</row>
    <row r="232" spans="1:71" ht="12.75">
      <c r="A232" s="1"/>
      <c r="B232" s="73" t="s">
        <v>256</v>
      </c>
      <c r="C232" s="73"/>
      <c r="D232" s="73"/>
      <c r="E232" s="15"/>
      <c r="G232" s="69" t="s">
        <v>5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</row>
    <row r="233" spans="1:71" ht="12.75">
      <c r="A233" s="1"/>
      <c r="B233" s="15"/>
      <c r="C233" s="15"/>
      <c r="D233" s="15"/>
      <c r="E233" s="15"/>
      <c r="G233" s="70" t="s">
        <v>303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</row>
    <row r="234" spans="1:71" ht="12.75">
      <c r="A234" s="1"/>
      <c r="B234" s="15"/>
      <c r="C234" s="15"/>
      <c r="D234" s="15"/>
      <c r="E234" s="15"/>
      <c r="G234" s="71" t="s">
        <v>6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</row>
    <row r="235" spans="1:71" ht="12.75">
      <c r="A235" s="1"/>
      <c r="B235" s="72" t="s">
        <v>221</v>
      </c>
      <c r="C235" s="15"/>
      <c r="D235" s="15"/>
      <c r="E235" s="15"/>
      <c r="G235" s="6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</row>
    <row r="236" spans="1:71" ht="12.75">
      <c r="A236" s="1"/>
      <c r="B236" s="15" t="s">
        <v>366</v>
      </c>
      <c r="C236" s="15"/>
      <c r="D236" s="15"/>
      <c r="E236" s="15"/>
      <c r="G236" s="8">
        <v>23444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</row>
    <row r="237" spans="1:71" ht="12.75">
      <c r="A237" s="1"/>
      <c r="B237" s="15" t="s">
        <v>251</v>
      </c>
      <c r="C237" s="15"/>
      <c r="D237" s="15"/>
      <c r="E237" s="15"/>
      <c r="G237" s="76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</row>
    <row r="238" spans="1:71" ht="12.75">
      <c r="A238" s="1"/>
      <c r="B238" s="15" t="s">
        <v>270</v>
      </c>
      <c r="C238" s="15"/>
      <c r="D238" s="15"/>
      <c r="E238" s="15"/>
      <c r="G238" s="76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</row>
    <row r="239" spans="1:71" ht="12.75">
      <c r="A239" s="1"/>
      <c r="B239" s="15" t="s">
        <v>257</v>
      </c>
      <c r="C239" s="15"/>
      <c r="D239" s="15"/>
      <c r="E239" s="15"/>
      <c r="G239" s="8">
        <v>201</v>
      </c>
      <c r="K239" s="67" t="s">
        <v>0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</row>
    <row r="240" spans="1:71" ht="12.75">
      <c r="A240" s="1"/>
      <c r="B240" s="15" t="s">
        <v>376</v>
      </c>
      <c r="C240" s="15"/>
      <c r="D240" s="15"/>
      <c r="E240" s="15"/>
      <c r="G240" s="8"/>
      <c r="K240" s="67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</row>
    <row r="241" spans="1:71" ht="12.75">
      <c r="A241" s="1"/>
      <c r="B241" s="15" t="s">
        <v>381</v>
      </c>
      <c r="C241" s="15"/>
      <c r="D241" s="15"/>
      <c r="E241" s="15"/>
      <c r="G241" s="9">
        <v>218</v>
      </c>
      <c r="K241" s="67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</row>
    <row r="242" spans="1:71" ht="12.75">
      <c r="A242" s="1"/>
      <c r="B242" s="15"/>
      <c r="C242" s="15"/>
      <c r="D242" s="15"/>
      <c r="E242" s="15"/>
      <c r="G242" s="22"/>
      <c r="K242" s="67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</row>
    <row r="243" spans="1:71" ht="12.75">
      <c r="A243" s="1"/>
      <c r="B243" s="15" t="s">
        <v>382</v>
      </c>
      <c r="C243" s="15"/>
      <c r="D243" s="15"/>
      <c r="E243" s="15"/>
      <c r="G243" s="84">
        <f>SUM(G236:G241)</f>
        <v>23863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</row>
    <row r="244" spans="1:71" ht="12.75">
      <c r="A244" s="1"/>
      <c r="B244" s="15"/>
      <c r="C244" s="15"/>
      <c r="D244" s="15"/>
      <c r="E244" s="15"/>
      <c r="G244" s="76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</row>
    <row r="245" spans="1:71" ht="12.75">
      <c r="A245" s="1"/>
      <c r="B245" s="15"/>
      <c r="C245" s="15"/>
      <c r="D245" s="15"/>
      <c r="E245" s="15"/>
      <c r="G245" s="76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</row>
    <row r="246" spans="1:12" ht="12.75">
      <c r="A246" s="1"/>
      <c r="B246" s="72" t="s">
        <v>224</v>
      </c>
      <c r="C246" s="15"/>
      <c r="D246" s="15"/>
      <c r="E246" s="15"/>
      <c r="G246" s="76"/>
      <c r="K246" s="1"/>
      <c r="L246" s="1"/>
    </row>
    <row r="247" spans="1:12" ht="12.75">
      <c r="A247" s="1"/>
      <c r="B247" s="15" t="s">
        <v>341</v>
      </c>
      <c r="C247" s="15"/>
      <c r="D247" s="15"/>
      <c r="E247" s="15"/>
      <c r="G247" s="8">
        <v>45835</v>
      </c>
      <c r="K247" s="1"/>
      <c r="L247" s="1"/>
    </row>
    <row r="248" spans="1:12" ht="12.75">
      <c r="A248" s="1"/>
      <c r="B248" s="15" t="s">
        <v>251</v>
      </c>
      <c r="C248" s="15"/>
      <c r="D248" s="15"/>
      <c r="E248" s="15"/>
      <c r="G248" s="8"/>
      <c r="K248" s="1"/>
      <c r="L248" s="1"/>
    </row>
    <row r="249" spans="1:12" ht="12.75">
      <c r="A249" s="1"/>
      <c r="B249" s="15" t="s">
        <v>378</v>
      </c>
      <c r="C249" s="15"/>
      <c r="D249" s="15"/>
      <c r="E249" s="15"/>
      <c r="G249" s="8">
        <v>11130</v>
      </c>
      <c r="K249" s="1"/>
      <c r="L249" s="1"/>
    </row>
    <row r="250" spans="1:12" ht="12.75">
      <c r="A250" s="1"/>
      <c r="B250" s="15" t="s">
        <v>377</v>
      </c>
      <c r="C250" s="15"/>
      <c r="D250" s="15"/>
      <c r="E250" s="15"/>
      <c r="G250" s="8">
        <v>24329</v>
      </c>
      <c r="K250" s="1"/>
      <c r="L250" s="1"/>
    </row>
    <row r="251" spans="1:12" ht="12.75">
      <c r="A251" s="1"/>
      <c r="B251" s="15" t="s">
        <v>252</v>
      </c>
      <c r="C251" s="15"/>
      <c r="D251" s="15"/>
      <c r="E251" s="15"/>
      <c r="G251" s="6"/>
      <c r="K251" s="1"/>
      <c r="L251" s="1"/>
    </row>
    <row r="252" spans="1:12" ht="12.75">
      <c r="A252" s="1"/>
      <c r="B252" s="15" t="s">
        <v>253</v>
      </c>
      <c r="C252" s="15"/>
      <c r="D252" s="15"/>
      <c r="E252" s="15"/>
      <c r="G252" s="9">
        <f>SUM(G247:G250)</f>
        <v>81294</v>
      </c>
      <c r="K252" s="1"/>
      <c r="L252" s="1"/>
    </row>
    <row r="253" spans="1:12" ht="12.75">
      <c r="A253" s="1"/>
      <c r="B253" s="15"/>
      <c r="C253" s="15"/>
      <c r="D253" s="15"/>
      <c r="E253" s="15"/>
      <c r="G253" s="8"/>
      <c r="K253" s="1"/>
      <c r="L253" s="1"/>
    </row>
    <row r="254" spans="1:12" ht="13.5" thickBot="1">
      <c r="A254" s="1"/>
      <c r="B254" s="72" t="s">
        <v>272</v>
      </c>
      <c r="C254" s="15"/>
      <c r="D254" s="15"/>
      <c r="E254" s="15"/>
      <c r="G254" s="78">
        <f>+G243/G252*100</f>
        <v>29.353949860998352</v>
      </c>
      <c r="K254" s="1"/>
      <c r="L254" s="1"/>
    </row>
    <row r="255" spans="1:12" ht="12.75">
      <c r="A255" s="1"/>
      <c r="B255" s="15"/>
      <c r="C255" s="15"/>
      <c r="D255" s="15"/>
      <c r="E255" s="15"/>
      <c r="F255" s="1"/>
      <c r="K255" s="1"/>
      <c r="L255" s="1"/>
    </row>
    <row r="256" spans="1:13" ht="12.75">
      <c r="A256" s="1"/>
      <c r="B256" s="1" t="s">
        <v>367</v>
      </c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 t="s">
        <v>364</v>
      </c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2" ht="12.75">
      <c r="A258" s="1"/>
      <c r="B258" s="1"/>
      <c r="C258" s="1"/>
      <c r="D258" s="1"/>
      <c r="E258" s="1"/>
      <c r="F258" s="1"/>
      <c r="K258" s="1"/>
      <c r="L258" s="1"/>
    </row>
    <row r="259" spans="1:12" ht="12.75">
      <c r="A259" s="1"/>
      <c r="B259" s="1" t="s">
        <v>379</v>
      </c>
      <c r="C259" s="1" t="s">
        <v>380</v>
      </c>
      <c r="D259" s="1"/>
      <c r="E259" s="1"/>
      <c r="F259" s="1"/>
      <c r="K259" s="1"/>
      <c r="L259" s="1"/>
    </row>
    <row r="260" spans="1:12" ht="12.75">
      <c r="A260" s="1"/>
      <c r="B260" s="1" t="s">
        <v>273</v>
      </c>
      <c r="C260" s="1" t="s">
        <v>383</v>
      </c>
      <c r="D260" s="1"/>
      <c r="E260" s="1"/>
      <c r="F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K261" s="1"/>
      <c r="L261" s="1"/>
    </row>
    <row r="262" spans="1:12" ht="12.75">
      <c r="A262" s="1"/>
      <c r="B262" s="1"/>
      <c r="C262" s="1"/>
      <c r="D262" s="1"/>
      <c r="E262" s="1"/>
      <c r="F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K263" s="1"/>
      <c r="L263" s="1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1:12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1:12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1:12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1:12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1:12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1:12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1:12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1:12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1:12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1:12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1:12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1:12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1:12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1:12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1:12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1:12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1:12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1:12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1:12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1:12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1:12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1:12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1:12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1:12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1:12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1:12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1:12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1:12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1:12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1:12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1:12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1:12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1:12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1:12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1:12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1:12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1:12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1:12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1:12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1:12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1:12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1:12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1:12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1:12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1:12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1:12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1:12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1:12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1:12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1:12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1:12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1:12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1:12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1:12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1:12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1:12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1:12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1:12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1:12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1:12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1:12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1:12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1:12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1:12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1:12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1:12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1:12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1:12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1:12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1:12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1:12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1:12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1:12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1:12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1:12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1:12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1:12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1:12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1:12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1:12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1:12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1:12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1:12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1:12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1:12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1:12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1:12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1:12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1:12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1:12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1:12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1:12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1:12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1:12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1:12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1:12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1:12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1:12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1:12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1:12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1:12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1:12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1:12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1:12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1:12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1:12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1:12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1:12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1:12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1:12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1:12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1:12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1:12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1:12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1:12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1:12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1:12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1:12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1:12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1:12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1:12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1:12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1:12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1:12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1:12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1:12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1:12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1:12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1:12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1:12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1:12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1:12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1:12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1:12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1:12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1:12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1:12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1:12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1:12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1:12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1:12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1:12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1:12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1:12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1:12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1:12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1:12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1:12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1:12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1:12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1:12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1:12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1:12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1:12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1:12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1:12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1:12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1:12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1:12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1:12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1:12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1:12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1:12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1:12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1:12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1:12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1:12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1:12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1:12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1:12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1:12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1:12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1:12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1:12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1:12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1:12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1:12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1:12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1:12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1:12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1:12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1:12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1:12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1:12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1:12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1:12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1:12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1:12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1:12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1:12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1:12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1:12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1:12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1:12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1:12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1:12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1:12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1:12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1:12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1:12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1:12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1:12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1:12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1:12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1:12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1:12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1:12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1:12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1:12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1:12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1:12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1:12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1:12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1:12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1:12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1:12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1:12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1:12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1:12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1:12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1:12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1:12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1:12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1:12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1:12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1:12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1:12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1:12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1:12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1:12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1:12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1:12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1:12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1:12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1:12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1:12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1:12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1:12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1:12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1:12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1:12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1:12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1:12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1:12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1:12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1:12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1:12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2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2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2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2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2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2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2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2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2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1:12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1:12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1:12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1:12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1:12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1:12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1:12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1:12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1:12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1:12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1:12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1:12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1:12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1:12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1:12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12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1:12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1:12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1:12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1:12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1:12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1:12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1:12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1:12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1:12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1:12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1:12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1:12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1:12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1:12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1:12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1:12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1:12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1:12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12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1:12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1:12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1:12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1:12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1:12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1:12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1:12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2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2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2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1:12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2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2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2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2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1:12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1:12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1:12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1:12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1:12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1:12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1:12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1:12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1:12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1:12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1:12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1:12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1:12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1:12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1:12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1:12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1:12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1:12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1:12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1:12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1:12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1:12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1:12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1:12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1:12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1:12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1:12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1:12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1:12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1:12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1:12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1:12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1:12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1:12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1:12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1:12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1:12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1:12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1:12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1:12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1:12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1:12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1:12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1:12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1:12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1:12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1:12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1:12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1:12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1:12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1:12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1:12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1:12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1:12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1:12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1:12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1:12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1:12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1:12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1:12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1:12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1:12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1:12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1:12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1:12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1:12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1:12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1:12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1:12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1:12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1:12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1:12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1:12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1:12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1:12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1:12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1:12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1:12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1:12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1:12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1:12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1:12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1:12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1:12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1:12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1:12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1:12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1:12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1:12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1:12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1:12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1:12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1:12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1:12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1:12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1:12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1:12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1:12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1:12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1:12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1:12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1:12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1:12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1:12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1:12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1:12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1:12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1:12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1:12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1:12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1:12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1:12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1:12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1:12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1:12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1:12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1:12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1:12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1:12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1:12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1:12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1:12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1:12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1:12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1:12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1:12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1:12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1:12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1:12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1:12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1:12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1:12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1:12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1:12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1:12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1:12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</row>
    <row r="1503" spans="1:12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</row>
    <row r="1504" spans="1:12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</row>
    <row r="1505" spans="1:12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</row>
    <row r="1506" spans="1:12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</row>
    <row r="1507" spans="1:12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</row>
    <row r="1508" spans="1:12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</row>
    <row r="1509" spans="1:12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</row>
    <row r="1510" spans="1:12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</row>
    <row r="1511" spans="1:12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</row>
    <row r="1512" spans="1:12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</row>
    <row r="1513" spans="1:12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</row>
    <row r="1514" spans="1:12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</row>
    <row r="1515" spans="1:12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</row>
    <row r="1516" spans="1:12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</row>
    <row r="1517" spans="1:12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</row>
    <row r="1518" spans="1:12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</row>
    <row r="1519" spans="1:12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</row>
    <row r="1520" spans="1:12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</row>
    <row r="1521" spans="1:12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</row>
    <row r="1522" spans="1:12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</row>
    <row r="1523" spans="1:12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</row>
    <row r="1524" spans="1:12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</row>
    <row r="1525" spans="1:12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</row>
    <row r="1526" spans="1:12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</row>
    <row r="1527" spans="1:12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</row>
    <row r="1528" spans="1:12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</row>
    <row r="1529" spans="1:12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</row>
    <row r="1530" spans="1:12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</row>
    <row r="1531" spans="1:12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</row>
    <row r="1532" spans="1:12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</row>
    <row r="1533" spans="1:12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</row>
    <row r="1534" spans="1:12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</row>
    <row r="1535" spans="1:12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</row>
    <row r="1536" spans="1:12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</row>
    <row r="1537" spans="1:12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</row>
    <row r="1538" spans="1:12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</row>
    <row r="1539" spans="1:12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</row>
    <row r="1540" spans="1:12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</row>
    <row r="1541" spans="1:12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</row>
    <row r="1542" spans="1:12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</row>
    <row r="1543" spans="1:12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</row>
    <row r="1544" spans="1:12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</row>
    <row r="1545" spans="1:12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</row>
    <row r="1546" spans="1:12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</row>
    <row r="1547" spans="1:12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</row>
    <row r="1548" spans="1:12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</row>
    <row r="1549" spans="1:12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</row>
    <row r="1550" spans="1:12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</row>
    <row r="1551" spans="1:12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</row>
    <row r="1552" spans="1:12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</row>
    <row r="1553" spans="1:12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</row>
    <row r="1554" spans="1:12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</row>
    <row r="1555" spans="1:12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</row>
    <row r="1556" spans="1:12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</row>
    <row r="1557" spans="1:12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</row>
    <row r="1558" spans="1:12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</row>
    <row r="1559" spans="1:12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</row>
    <row r="1560" spans="1:12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</row>
    <row r="1561" spans="1:12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</row>
    <row r="1562" spans="1:12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</row>
    <row r="1563" spans="1:12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</row>
    <row r="1564" spans="1:12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</row>
    <row r="1565" spans="1:12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</row>
    <row r="1566" spans="1:12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</row>
    <row r="1567" spans="1:12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</row>
    <row r="1568" spans="1:12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</row>
    <row r="1569" spans="1:12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</row>
    <row r="1570" spans="1:12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</row>
    <row r="1571" spans="1:12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</row>
    <row r="1572" spans="1:12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</row>
    <row r="1573" spans="1:12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</row>
    <row r="1574" spans="1:12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</row>
    <row r="1575" spans="1:12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</row>
    <row r="1576" spans="1:12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</row>
    <row r="1577" spans="1:12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</row>
    <row r="1578" spans="1:12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</row>
    <row r="1579" spans="1:12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</row>
    <row r="1580" spans="1:12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</row>
    <row r="1581" spans="1:12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</row>
    <row r="1582" spans="1:12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</row>
    <row r="1583" spans="1:12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</row>
    <row r="1584" spans="1:12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</row>
    <row r="1585" spans="1:12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</row>
    <row r="1586" spans="1:12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</row>
    <row r="1587" spans="1:12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</row>
    <row r="1588" spans="1:12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</row>
    <row r="1589" spans="1:12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</row>
    <row r="1590" spans="1:12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</row>
    <row r="1591" spans="1:12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</row>
    <row r="1592" spans="1:12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</row>
    <row r="1593" spans="1:12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</row>
    <row r="1594" spans="1:12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</row>
    <row r="1595" spans="1:12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</row>
    <row r="1596" spans="1:12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</row>
    <row r="1597" spans="1:12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</row>
    <row r="1598" spans="1:12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</row>
    <row r="1599" spans="1:12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</row>
    <row r="1600" spans="1:12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</row>
    <row r="1601" spans="1:12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</row>
    <row r="1602" spans="1:12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</row>
    <row r="1603" spans="1:12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</row>
    <row r="1604" spans="1:12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</row>
    <row r="1605" spans="1:12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</row>
    <row r="1606" spans="1:12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</row>
    <row r="1607" spans="1:12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</row>
    <row r="1608" spans="1:12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</row>
    <row r="1609" spans="1:12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</row>
    <row r="1610" spans="1:12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</row>
    <row r="1611" spans="1:12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</row>
    <row r="1612" spans="1:12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</row>
    <row r="1613" spans="1:12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</row>
    <row r="1614" spans="1:12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</row>
    <row r="1615" spans="1:12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</row>
    <row r="1616" spans="1:12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</row>
    <row r="1617" spans="1:12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</row>
    <row r="1618" spans="1:12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</row>
    <row r="1619" spans="1:12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</row>
    <row r="1620" spans="1:12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</row>
    <row r="1621" spans="1:12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</row>
    <row r="1622" spans="1:12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</row>
    <row r="1623" spans="1:12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</row>
    <row r="1624" spans="1:12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</row>
    <row r="1625" spans="1:12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</row>
    <row r="1626" spans="1:12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</row>
    <row r="1627" spans="1:12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</row>
    <row r="1628" spans="1:12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</row>
    <row r="1629" spans="1:12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</row>
    <row r="1630" spans="1:12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</row>
    <row r="1631" spans="1:12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</row>
    <row r="1632" spans="1:12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</row>
    <row r="1633" spans="1:12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</row>
    <row r="1634" spans="1:12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</row>
    <row r="1635" spans="1:12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</row>
    <row r="1636" spans="1:12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</row>
    <row r="1637" spans="1:12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</row>
    <row r="1638" spans="1:12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</row>
    <row r="1639" spans="1:12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</row>
    <row r="1640" spans="1:12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</row>
    <row r="1641" spans="1:12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</row>
    <row r="1642" spans="1:12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</row>
    <row r="1643" spans="1:12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</row>
    <row r="1644" spans="1:12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</row>
    <row r="1645" spans="1:12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</row>
    <row r="1646" spans="1:12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</row>
    <row r="1647" spans="1:12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</row>
    <row r="1648" spans="1:12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</row>
    <row r="1649" spans="1:12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</row>
    <row r="1650" spans="1:12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</row>
    <row r="1651" spans="1:12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</row>
    <row r="1652" spans="1:12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</row>
    <row r="1653" spans="1:12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</row>
    <row r="1654" spans="1:12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</row>
    <row r="1655" spans="1:12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</row>
    <row r="1656" spans="1:12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</row>
    <row r="1657" spans="1:12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</row>
    <row r="1658" spans="1:12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</row>
    <row r="1659" spans="1:12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</row>
    <row r="1660" spans="1:12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</row>
    <row r="1661" spans="1:12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</row>
    <row r="1662" spans="1:12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</row>
    <row r="1663" spans="1:12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</row>
    <row r="1664" spans="1:12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</row>
    <row r="1665" spans="1:12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</row>
    <row r="1666" spans="1:12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</row>
    <row r="1667" spans="1:12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</row>
    <row r="1668" spans="1:12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</row>
    <row r="1669" spans="1:12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</row>
    <row r="1670" spans="1:12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</row>
    <row r="1671" spans="1:12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</row>
    <row r="1672" spans="1:12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</row>
    <row r="1673" spans="1:12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</row>
    <row r="1674" spans="1:12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</row>
    <row r="1675" spans="1:12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</row>
    <row r="1676" spans="1:12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</row>
    <row r="1677" spans="1:12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</row>
    <row r="1678" spans="1:12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</row>
    <row r="1679" spans="1:12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</row>
    <row r="1680" spans="1:12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</row>
    <row r="1681" spans="1:12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</row>
    <row r="1682" spans="1:12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</row>
    <row r="1683" spans="1:12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</row>
    <row r="1684" spans="1:12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</row>
    <row r="1685" spans="1:12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</row>
    <row r="1686" spans="1:12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</row>
    <row r="1687" spans="1:12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</row>
    <row r="1688" spans="1:12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</row>
    <row r="1689" spans="1:12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</row>
    <row r="1690" spans="1:12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</row>
    <row r="1691" spans="1:12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</row>
    <row r="1692" spans="1:12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</row>
    <row r="1693" spans="1:12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</row>
    <row r="1694" spans="1:12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</row>
    <row r="1695" spans="1:12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</row>
    <row r="1696" spans="1:12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</row>
    <row r="1697" spans="1:12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</row>
    <row r="1698" spans="1:12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</row>
    <row r="1699" spans="1:12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</row>
    <row r="1700" spans="1:12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</row>
    <row r="1701" spans="1:12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</row>
    <row r="1702" spans="1:12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</row>
    <row r="1703" spans="1:12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</row>
    <row r="1704" spans="1:12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</row>
    <row r="1705" spans="1:12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</row>
    <row r="1706" spans="1:12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</row>
    <row r="1707" spans="1:12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</row>
    <row r="1708" spans="1:12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</row>
    <row r="1709" spans="1:12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</row>
    <row r="1710" spans="1:12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</row>
    <row r="1711" spans="1:12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</row>
    <row r="1712" spans="1:12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</row>
    <row r="1713" spans="1:12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</row>
    <row r="1714" spans="1:12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</row>
    <row r="1715" spans="1:12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</row>
    <row r="1716" spans="1:12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</row>
    <row r="1717" spans="1:12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</row>
    <row r="1718" spans="1:12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</row>
    <row r="1719" spans="1:12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</row>
    <row r="1720" spans="1:12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</row>
    <row r="1721" spans="1:12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</row>
    <row r="1722" spans="1:12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</row>
    <row r="1723" spans="1:12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</row>
    <row r="1724" spans="1:12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</row>
    <row r="1725" spans="1:12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</row>
    <row r="1726" spans="1:12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</row>
    <row r="1727" spans="1:12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</row>
    <row r="1728" spans="1:12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</row>
    <row r="1729" spans="1:12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</row>
    <row r="1730" spans="1:12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</row>
    <row r="1731" spans="1:12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</row>
    <row r="1732" spans="1:12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</row>
    <row r="1733" spans="1:12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</row>
    <row r="1734" spans="1:12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</row>
    <row r="1735" spans="1:12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</row>
    <row r="1736" spans="1:12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</row>
    <row r="1737" spans="1:12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</row>
    <row r="1738" spans="1:12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</row>
    <row r="1739" spans="1:12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</row>
    <row r="1740" spans="1:12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</row>
    <row r="1741" spans="1:12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</row>
    <row r="1742" spans="1:12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</row>
    <row r="1743" spans="1:12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</row>
    <row r="1744" spans="1:12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</row>
    <row r="1745" spans="1:12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</row>
    <row r="1746" spans="1:12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</row>
    <row r="1747" spans="1:12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</row>
    <row r="1748" spans="1:12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</row>
    <row r="1749" spans="1:12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</row>
    <row r="1750" spans="1:12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</row>
    <row r="1751" spans="1:12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</row>
    <row r="1752" spans="1:12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</row>
    <row r="1753" spans="1:12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</row>
    <row r="1754" spans="1:12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</row>
    <row r="1755" spans="1:12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</row>
    <row r="1756" spans="1:12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</row>
    <row r="1757" spans="1:12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</row>
    <row r="1758" spans="1:12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</row>
    <row r="1759" spans="1:12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</row>
    <row r="1760" spans="1:12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</row>
    <row r="1761" spans="1:12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</row>
    <row r="1762" spans="1:12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</row>
    <row r="1763" spans="1:12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</row>
    <row r="1764" spans="1:12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</row>
    <row r="1765" spans="1:12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</row>
    <row r="1766" spans="1:12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</row>
    <row r="1767" spans="1:12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</row>
    <row r="1768" spans="1:12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</row>
    <row r="1769" spans="1:12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</row>
    <row r="1770" spans="1:12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</row>
    <row r="1771" spans="1:12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</row>
    <row r="1772" spans="1:12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</row>
    <row r="1773" spans="1:12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</row>
    <row r="1774" spans="1:12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</row>
    <row r="1775" spans="1:12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</row>
    <row r="1776" spans="1:12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</row>
    <row r="1777" spans="1:12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</row>
    <row r="1778" spans="1:12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</row>
    <row r="1779" spans="1:12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</row>
    <row r="1780" spans="1:12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</row>
    <row r="1781" spans="1:12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</row>
    <row r="1782" spans="1:12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</row>
    <row r="1783" spans="1:12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</row>
    <row r="1784" spans="1:12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</row>
    <row r="1785" spans="1:12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</row>
    <row r="1786" spans="1:12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</row>
    <row r="1787" spans="1:12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</row>
    <row r="1788" spans="1:12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</row>
    <row r="1789" spans="1:12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</row>
    <row r="1790" spans="1:12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</row>
    <row r="1791" spans="1:12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</row>
    <row r="1792" spans="1:12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</row>
    <row r="1793" spans="1:12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</row>
    <row r="1794" spans="1:12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</row>
    <row r="1795" spans="1:12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</row>
    <row r="1796" spans="1:12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</row>
    <row r="1797" spans="1:12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</row>
    <row r="1798" spans="1:12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</row>
    <row r="1799" spans="1:12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</row>
    <row r="1800" spans="1:12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</row>
    <row r="1801" spans="1:12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</row>
    <row r="1802" spans="1:12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</row>
    <row r="1803" spans="1:12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</row>
    <row r="1804" spans="1:12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</row>
    <row r="1805" spans="1:12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</row>
    <row r="1806" spans="1:12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</row>
    <row r="1807" spans="1:12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</row>
    <row r="1808" spans="1:12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</row>
    <row r="1809" spans="1:12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</row>
    <row r="1810" spans="1:12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</row>
    <row r="1811" spans="1:12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</row>
    <row r="1812" spans="1:12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</row>
    <row r="1813" spans="1:12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</row>
    <row r="1814" spans="1:12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</row>
    <row r="1815" spans="1:12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</row>
    <row r="1816" spans="1:12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</row>
    <row r="1817" spans="1:12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</row>
    <row r="1818" spans="1:12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</row>
    <row r="1819" spans="1:12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</row>
    <row r="1820" spans="1:12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</row>
    <row r="1821" spans="1:12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</row>
    <row r="1822" spans="1:12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</row>
    <row r="1823" spans="1:12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</row>
    <row r="1824" spans="1:12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</row>
    <row r="1825" spans="1:12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</row>
    <row r="1826" spans="1:12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</row>
    <row r="1827" spans="1:12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</row>
    <row r="1828" spans="1:12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</row>
    <row r="1829" spans="1:12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</row>
    <row r="1830" spans="1:12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</row>
    <row r="1831" spans="1:12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</row>
    <row r="1832" spans="1:12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</row>
    <row r="1833" spans="1:12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</row>
    <row r="1834" spans="1:12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</row>
    <row r="1835" spans="1:12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</row>
    <row r="1836" spans="1:12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</row>
    <row r="1837" spans="1:12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</row>
    <row r="1838" spans="1:12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</row>
    <row r="1839" spans="1:12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</row>
    <row r="1840" spans="1:12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</row>
    <row r="1841" spans="1:12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</row>
    <row r="1842" spans="1:12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</row>
    <row r="1843" spans="1:12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</row>
    <row r="1844" spans="1:12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</row>
    <row r="1845" spans="1:12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</row>
    <row r="1846" spans="1:12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</row>
    <row r="1847" spans="1:12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</row>
    <row r="1848" spans="1:12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</row>
    <row r="1849" spans="1:12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</row>
    <row r="1850" spans="1:12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</row>
    <row r="1851" spans="1:12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</row>
    <row r="1852" spans="1:12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</row>
    <row r="1853" spans="1:12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</row>
    <row r="1854" spans="1:12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</row>
    <row r="1855" spans="1:12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</row>
    <row r="1856" spans="1:12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</row>
    <row r="1857" spans="1:12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</row>
    <row r="1858" spans="1:12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</row>
    <row r="1859" spans="1:12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</row>
    <row r="1860" spans="1:12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</row>
    <row r="1861" spans="1:12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</row>
    <row r="1862" spans="1:12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</row>
    <row r="1863" spans="1:12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</row>
    <row r="1864" spans="1:12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</row>
    <row r="1865" spans="1:12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</row>
    <row r="1866" spans="1:12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</row>
    <row r="1867" spans="1:12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</row>
    <row r="1868" spans="1:12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</row>
    <row r="1869" spans="1:12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</row>
    <row r="1870" spans="1:12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</row>
    <row r="1871" spans="1:12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</row>
    <row r="1872" spans="1:12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</row>
    <row r="1873" spans="1:12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</row>
    <row r="1874" spans="1:12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</row>
    <row r="1875" spans="1:12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</row>
    <row r="1876" spans="1:12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</row>
    <row r="1877" spans="1:12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</row>
    <row r="1878" spans="1:12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</row>
    <row r="1879" spans="1:12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</row>
    <row r="1880" spans="1:12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</row>
    <row r="1881" spans="1:12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</row>
    <row r="1882" spans="1:12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</row>
    <row r="1883" spans="1:12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</row>
    <row r="1884" spans="1:12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</row>
    <row r="1885" spans="1:12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</row>
    <row r="1886" spans="1:12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</row>
    <row r="1887" spans="1:12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</row>
    <row r="1888" spans="1:12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</row>
    <row r="1889" spans="1:12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</row>
    <row r="1890" spans="1:12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</row>
    <row r="1891" spans="1:12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</row>
    <row r="1892" spans="1:12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</row>
    <row r="1893" spans="1:12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</row>
    <row r="1894" spans="1:12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</row>
    <row r="1895" spans="1:12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</row>
    <row r="1896" spans="1:12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</row>
    <row r="1897" spans="1:12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</row>
    <row r="1898" spans="1:12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</row>
    <row r="1899" spans="1:12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</row>
    <row r="1900" spans="1:12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</row>
    <row r="1901" spans="1:12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</row>
    <row r="1902" spans="1:12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</row>
    <row r="1903" spans="1:12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</row>
    <row r="1904" spans="1:12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</row>
    <row r="1905" spans="1:12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</row>
    <row r="1906" spans="1:12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</row>
    <row r="1907" spans="1:12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</row>
    <row r="1908" spans="1:12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</row>
    <row r="1909" spans="1:12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</row>
    <row r="1910" spans="1:12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</row>
    <row r="1911" spans="1:12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</row>
    <row r="1912" spans="1:12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</row>
    <row r="1913" spans="1:12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</row>
    <row r="1914" spans="1:12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</row>
    <row r="1915" spans="1:12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</row>
    <row r="1916" spans="1:12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</row>
    <row r="1917" spans="1:12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</row>
    <row r="1918" spans="1:12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</row>
    <row r="1919" spans="1:12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</row>
    <row r="1920" spans="1:12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</row>
    <row r="1921" spans="1:12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</row>
    <row r="1922" spans="1:12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</row>
    <row r="1923" spans="1:12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</row>
    <row r="1924" spans="1:12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</row>
    <row r="1925" spans="1:12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</row>
    <row r="1926" spans="1:12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</row>
    <row r="1927" spans="1:12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</row>
    <row r="1928" spans="1:12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</row>
    <row r="1929" spans="1:12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</row>
    <row r="1930" spans="1:12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</row>
    <row r="1931" spans="1:12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</row>
    <row r="1932" spans="1:12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</row>
    <row r="1933" spans="1:12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</row>
    <row r="1934" spans="1:12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</row>
    <row r="1935" spans="1:12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</row>
    <row r="1936" spans="1:12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</row>
    <row r="1937" spans="1:12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</row>
    <row r="1938" spans="1:12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</row>
    <row r="1939" spans="1:12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</row>
    <row r="1940" spans="1:12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</row>
    <row r="1941" spans="1:12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</row>
    <row r="1942" spans="1:12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</row>
    <row r="1943" spans="1:12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</row>
    <row r="1944" spans="1:12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</row>
    <row r="1945" spans="1:12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</row>
    <row r="1946" spans="1:12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</row>
    <row r="1947" spans="1:12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</row>
    <row r="1948" spans="1:12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</row>
    <row r="1949" spans="1:12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</row>
    <row r="1950" spans="1:12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</row>
    <row r="1951" spans="1:12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</row>
    <row r="1952" spans="1:12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</row>
    <row r="1953" spans="1:12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</row>
    <row r="1954" spans="1:12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</row>
    <row r="1955" spans="1:12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</row>
    <row r="1956" spans="1:12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</row>
    <row r="1957" spans="1:12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</row>
    <row r="1958" spans="1:12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</row>
    <row r="1959" spans="1:12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</row>
    <row r="1960" spans="1:12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</row>
    <row r="1961" spans="1:12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</row>
    <row r="1962" spans="1:12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</row>
    <row r="1963" spans="1:12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</row>
    <row r="1964" spans="1:12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</row>
    <row r="1965" spans="1:12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</row>
    <row r="1966" spans="1:12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</row>
    <row r="1967" spans="1:12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</row>
    <row r="1968" spans="1:12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</row>
    <row r="1969" spans="1:12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</row>
    <row r="1970" spans="1:12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</row>
    <row r="1971" spans="1:12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</row>
    <row r="1972" spans="1:12" ht="12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</row>
    <row r="1973" spans="1:12" ht="12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</row>
    <row r="1974" spans="1:12" ht="12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</row>
    <row r="1975" spans="1:12" ht="12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</row>
    <row r="1976" spans="1:12" ht="12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</row>
    <row r="1977" spans="1:12" ht="12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</row>
    <row r="1978" spans="1:12" ht="12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</row>
    <row r="1979" spans="1:12" ht="12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</row>
    <row r="1980" spans="1:12" ht="12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</row>
    <row r="1981" spans="1:12" ht="12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</row>
    <row r="1982" spans="1:12" ht="12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</row>
    <row r="1983" spans="1:12" ht="12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</row>
    <row r="1984" spans="1:12" ht="12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</row>
    <row r="1985" spans="1:12" ht="12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</row>
    <row r="1986" spans="1:12" ht="12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</row>
    <row r="1987" spans="1:12" ht="12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</row>
    <row r="1988" spans="1:12" ht="12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</row>
    <row r="1989" spans="1:12" ht="12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</row>
    <row r="1990" spans="1:12" ht="12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</row>
    <row r="1991" spans="1:12" ht="12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</row>
    <row r="1992" spans="1:12" ht="12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</row>
    <row r="1993" spans="1:12" ht="12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</row>
    <row r="1994" spans="1:12" ht="12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</row>
    <row r="1995" spans="1:12" ht="12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</row>
    <row r="1996" spans="1:12" ht="12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</row>
    <row r="1997" spans="1:12" ht="12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</row>
    <row r="1998" spans="1:12" ht="12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</row>
    <row r="1999" spans="1:12" ht="12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</row>
    <row r="2000" spans="1:12" ht="12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</row>
    <row r="2001" spans="1:12" ht="12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</row>
    <row r="2002" spans="1:12" ht="12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</row>
    <row r="2003" spans="1:12" ht="12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</row>
    <row r="2004" spans="1:12" ht="12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</row>
    <row r="2005" spans="1:12" ht="12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</row>
    <row r="2006" spans="1:12" ht="12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</row>
    <row r="2007" spans="1:12" ht="12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</row>
    <row r="2008" spans="1:12" ht="12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</row>
    <row r="2009" spans="1:12" ht="12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</row>
    <row r="2010" spans="1:12" ht="12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</row>
    <row r="2011" spans="1:12" ht="12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</row>
    <row r="2012" spans="1:12" ht="12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</row>
    <row r="2013" spans="1:12" ht="12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</row>
    <row r="2014" spans="1:12" ht="12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</row>
    <row r="2015" spans="1:12" ht="12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</row>
    <row r="2016" spans="1:12" ht="12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</row>
    <row r="2017" spans="1:12" ht="12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</row>
    <row r="2018" spans="1:12" ht="12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</row>
    <row r="2019" spans="1:12" ht="12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</row>
    <row r="2020" spans="1:12" ht="12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</row>
    <row r="2021" spans="1:12" ht="12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</row>
    <row r="2022" spans="1:12" ht="12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</row>
    <row r="2023" spans="1:12" ht="12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</row>
    <row r="2024" spans="1:12" ht="12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</row>
    <row r="2025" spans="1:12" ht="12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</row>
    <row r="2026" spans="1:12" ht="12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</row>
    <row r="2027" spans="1:12" ht="12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</row>
    <row r="2028" spans="1:12" ht="12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</row>
    <row r="2029" spans="1:12" ht="12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</row>
    <row r="2030" spans="1:12" ht="12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</row>
    <row r="2031" spans="1:12" ht="12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</row>
    <row r="2032" spans="1:12" ht="12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</row>
    <row r="2033" spans="1:12" ht="12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</row>
    <row r="2034" spans="1:12" ht="12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</row>
    <row r="2035" spans="1:12" ht="12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</row>
    <row r="2036" spans="1:12" ht="12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</row>
    <row r="2037" spans="1:12" ht="12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</row>
    <row r="2038" spans="1:12" ht="12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</row>
    <row r="2039" spans="1:12" ht="12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</row>
    <row r="2040" spans="1:12" ht="12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</row>
    <row r="2041" spans="1:12" ht="12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</row>
    <row r="2042" spans="1:12" ht="12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</row>
    <row r="2043" spans="1:12" ht="12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</row>
  </sheetData>
  <printOptions/>
  <pageMargins left="0.24" right="0.24" top="0.59" bottom="0.39" header="0.5" footer="0.35"/>
  <pageSetup horizontalDpi="300" verticalDpi="300" orientation="portrait" scale="85" r:id="rId1"/>
  <rowBreaks count="3" manualBreakCount="3">
    <brk id="67" max="11" man="1"/>
    <brk id="133" max="11" man="1"/>
    <brk id="20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Jimmy</cp:lastModifiedBy>
  <cp:lastPrinted>2005-02-28T07:51:52Z</cp:lastPrinted>
  <dcterms:created xsi:type="dcterms:W3CDTF">1999-11-25T03:32:38Z</dcterms:created>
  <dcterms:modified xsi:type="dcterms:W3CDTF">2005-02-28T09:29:04Z</dcterms:modified>
  <cp:category/>
  <cp:version/>
  <cp:contentType/>
  <cp:contentStatus/>
</cp:coreProperties>
</file>